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0" windowWidth="28800" windowHeight="1233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7"/>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PTyCI!$A$13:$H$220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9" i="2" l="1"/>
  <c r="A20" i="2"/>
  <c r="A21" i="2"/>
  <c r="A22" i="2"/>
  <c r="A23" i="2"/>
  <c r="B23" i="2" s="1"/>
  <c r="A24" i="2"/>
  <c r="B24" i="2" s="1"/>
  <c r="A25" i="2"/>
  <c r="A26" i="2"/>
  <c r="B26" i="2" s="1"/>
  <c r="A27" i="2"/>
  <c r="A28" i="2"/>
  <c r="A29" i="2"/>
  <c r="B29" i="2" s="1"/>
  <c r="A30" i="2"/>
  <c r="A31" i="2"/>
  <c r="A32" i="2"/>
  <c r="A33" i="2"/>
  <c r="B33" i="2" s="1"/>
  <c r="A34" i="2"/>
  <c r="A35" i="2"/>
  <c r="A36" i="2"/>
  <c r="A37" i="2"/>
  <c r="B37" i="2" s="1"/>
  <c r="A38" i="2"/>
  <c r="A39" i="2"/>
  <c r="B39" i="2" s="1"/>
  <c r="A40" i="2"/>
  <c r="A41" i="2"/>
  <c r="B41" i="2" s="1"/>
  <c r="A42" i="2"/>
  <c r="B42" i="2" s="1"/>
  <c r="A43" i="2"/>
  <c r="B20" i="2"/>
  <c r="B21" i="2"/>
  <c r="B28" i="2"/>
  <c r="B32" i="2"/>
  <c r="B25" i="2"/>
  <c r="B34" i="2"/>
  <c r="B19" i="2"/>
  <c r="B22" i="2"/>
  <c r="B27" i="2"/>
  <c r="B30" i="2"/>
  <c r="B31" i="2"/>
  <c r="B35" i="2"/>
  <c r="B36" i="2"/>
  <c r="B38" i="2"/>
  <c r="B43" i="2"/>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38" i="12"/>
  <c r="B328" i="12"/>
  <c r="B304" i="12"/>
  <c r="B319" i="12" s="1"/>
  <c r="B278" i="12"/>
  <c r="B292" i="12" s="1"/>
  <c r="B259" i="12"/>
  <c r="B275" i="12" s="1"/>
  <c r="B237" i="12"/>
  <c r="B256" i="12" s="1"/>
  <c r="B223" i="12"/>
  <c r="B233" i="12" s="1"/>
  <c r="B182" i="12"/>
  <c r="B215" i="12" s="1"/>
  <c r="B167" i="12"/>
  <c r="B172" i="12" s="1"/>
  <c r="B153" i="12"/>
  <c r="B161" i="12" s="1"/>
  <c r="B140" i="12"/>
  <c r="B144" i="12" s="1"/>
  <c r="B136" i="12"/>
  <c r="B132" i="12"/>
  <c r="B134" i="12" s="1"/>
  <c r="B119" i="12"/>
  <c r="B111" i="12"/>
  <c r="B113" i="12" s="1"/>
  <c r="B93" i="12"/>
  <c r="B100" i="12" s="1"/>
  <c r="B84" i="12"/>
  <c r="B78" i="12"/>
  <c r="B76" i="12"/>
  <c r="B73" i="12"/>
  <c r="B90" i="12" s="1"/>
  <c r="B46" i="12"/>
  <c r="B70" i="12" s="1"/>
  <c r="B38" i="12"/>
  <c r="B25" i="12"/>
  <c r="B22" i="12"/>
  <c r="B3" i="12"/>
  <c r="B74" i="12" l="1"/>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40" i="15" s="1"/>
  <c r="B12" i="12"/>
  <c r="B177" i="12"/>
  <c r="B339" i="12"/>
  <c r="B350" i="12"/>
  <c r="B364" i="12"/>
  <c r="B372" i="12"/>
  <c r="B380" i="12"/>
  <c r="B404" i="12"/>
  <c r="B414" i="12"/>
  <c r="B422" i="12"/>
  <c r="B455" i="12"/>
  <c r="B469" i="12"/>
  <c r="B479" i="12"/>
  <c r="B127" i="12"/>
  <c r="B40" i="12"/>
  <c r="B120" i="12"/>
  <c r="B128" i="12"/>
  <c r="B141" i="12"/>
  <c r="B149" i="12"/>
  <c r="B169" i="12"/>
  <c r="B5" i="12"/>
  <c r="B13" i="12"/>
  <c r="D136" i="15" s="1"/>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C1" i="19"/>
  <c r="D141" i="15" l="1"/>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G1630" i="6"/>
  <c r="F1630"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436" i="6"/>
  <c r="G1299"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549" i="6" l="1"/>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4" i="9"/>
  <c r="A15" i="9"/>
  <c r="A16" i="9"/>
  <c r="A17" i="9"/>
  <c r="A18" i="9"/>
  <c r="A19" i="9"/>
  <c r="A20" i="9"/>
  <c r="A21" i="9"/>
  <c r="A22" i="9"/>
  <c r="A23" i="9"/>
  <c r="A24" i="9"/>
  <c r="A25" i="9"/>
  <c r="A26" i="9"/>
  <c r="A27" i="9"/>
  <c r="A28" i="9"/>
  <c r="A29" i="9"/>
  <c r="A30" i="9"/>
  <c r="A31" i="9"/>
  <c r="A32" i="9"/>
  <c r="A33" i="9"/>
  <c r="A34" i="9"/>
  <c r="A35" i="9"/>
  <c r="A36" i="9"/>
  <c r="A37" i="9"/>
  <c r="A38" i="9"/>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B40" i="2" s="1"/>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J13" i="9"/>
  <c r="J14" i="9"/>
  <c r="J211" i="9"/>
  <c r="J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J213" i="9" l="1"/>
  <c r="J210" i="9"/>
  <c r="J209"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5" i="2"/>
  <c r="A190" i="9"/>
  <c r="A162" i="9"/>
  <c r="B167" i="2"/>
  <c r="B121" i="2"/>
  <c r="B154" i="2"/>
  <c r="A149" i="9"/>
  <c r="B80" i="2"/>
  <c r="B120" i="2"/>
  <c r="B204" i="2"/>
  <c r="A199" i="9"/>
  <c r="B98" i="2"/>
  <c r="B75" i="2"/>
  <c r="B95" i="2"/>
  <c r="B107" i="2"/>
  <c r="B90" i="2"/>
  <c r="B110" i="2"/>
  <c r="B143" i="2"/>
  <c r="A138" i="9"/>
  <c r="A130" i="9"/>
  <c r="B135" i="2"/>
  <c r="B193" i="2"/>
  <c r="A188" i="9"/>
  <c r="A52" i="2"/>
  <c r="A47" i="9" s="1"/>
  <c r="B112" i="2"/>
  <c r="B163" i="2"/>
  <c r="A158" i="9"/>
  <c r="B181" i="2"/>
  <c r="A176" i="9"/>
  <c r="B79" i="2"/>
  <c r="B86" i="2"/>
  <c r="B125" i="2"/>
  <c r="A156" i="9"/>
  <c r="B161" i="2"/>
  <c r="B140" i="2"/>
  <c r="A135" i="9"/>
  <c r="B144" i="2"/>
  <c r="A139" i="9"/>
  <c r="B128" i="2"/>
  <c r="A123" i="9"/>
  <c r="B131" i="2"/>
  <c r="A126" i="9"/>
  <c r="C2071" i="15"/>
  <c r="A66" i="2"/>
  <c r="A61" i="9" s="1"/>
  <c r="C1421" i="15"/>
  <c r="A51" i="2"/>
  <c r="A46" i="9" s="1"/>
  <c r="B216" i="2"/>
  <c r="A211" i="9"/>
  <c r="B201" i="2"/>
  <c r="A196" i="9"/>
  <c r="A148" i="9"/>
  <c r="B153" i="2"/>
  <c r="B173" i="2"/>
  <c r="A168" i="9"/>
  <c r="B182" i="2"/>
  <c r="A177" i="9"/>
  <c r="B171" i="2"/>
  <c r="A166" i="9"/>
  <c r="B83" i="2"/>
  <c r="B138" i="2"/>
  <c r="A133" i="9"/>
  <c r="A136" i="9"/>
  <c r="B141" i="2"/>
  <c r="A53" i="2"/>
  <c r="A48" i="9" s="1"/>
  <c r="A60" i="2"/>
  <c r="A55" i="9" s="1"/>
  <c r="B166" i="2"/>
  <c r="A161" i="9"/>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1147" i="2"/>
  <c r="B106" i="2"/>
  <c r="B210" i="2"/>
  <c r="A205" i="9"/>
  <c r="B92" i="2"/>
  <c r="B78" i="2"/>
  <c r="B127" i="2"/>
  <c r="B199" i="2"/>
  <c r="A194" i="9"/>
  <c r="B81" i="2"/>
  <c r="A160" i="9"/>
  <c r="B165" i="2"/>
  <c r="B101" i="2"/>
  <c r="B190" i="2"/>
  <c r="A185" i="9"/>
  <c r="B115" i="2"/>
  <c r="B47" i="2"/>
  <c r="B155" i="2"/>
  <c r="A150" i="9"/>
  <c r="B168" i="2"/>
  <c r="A163" i="9"/>
  <c r="B89" i="2"/>
  <c r="B179" i="2"/>
  <c r="A174" i="9"/>
  <c r="B104" i="2"/>
  <c r="B74" i="2"/>
  <c r="B77" i="2"/>
  <c r="B118" i="2"/>
  <c r="B203" i="2"/>
  <c r="A198" i="9"/>
  <c r="A201" i="9"/>
  <c r="B206" i="2"/>
  <c r="B197" i="2"/>
  <c r="A192" i="9"/>
  <c r="B97" i="2"/>
  <c r="B186" i="2"/>
  <c r="A181" i="9"/>
  <c r="B217" i="2"/>
  <c r="A212" i="9"/>
  <c r="B214" i="2"/>
  <c r="A209" i="9"/>
  <c r="B183" i="2"/>
  <c r="A178" i="9"/>
  <c r="B134" i="2"/>
  <c r="A129" i="9"/>
  <c r="B93" i="2"/>
  <c r="B187" i="2"/>
  <c r="A182" i="9"/>
  <c r="B196" i="2"/>
  <c r="A191" i="9"/>
  <c r="B157" i="2"/>
  <c r="A152" i="9"/>
  <c r="B192" i="2"/>
  <c r="A187" i="9"/>
  <c r="B88" i="2"/>
  <c r="B96" i="2"/>
  <c r="B149" i="2"/>
  <c r="A144" i="9"/>
  <c r="B156" i="2"/>
  <c r="A151" i="9"/>
  <c r="B82" i="2"/>
  <c r="B1747" i="2"/>
  <c r="B56" i="2"/>
  <c r="B71" i="2"/>
  <c r="B70" i="2"/>
  <c r="B84" i="2"/>
  <c r="B137" i="2"/>
  <c r="A132" i="9"/>
  <c r="B102" i="2"/>
  <c r="B100" i="2"/>
  <c r="B129" i="2"/>
  <c r="A124" i="9"/>
  <c r="B73" i="2"/>
  <c r="B50" i="2"/>
  <c r="B164" i="2"/>
  <c r="A159" i="9"/>
  <c r="B126" i="2"/>
  <c r="B174" i="2"/>
  <c r="A169" i="9"/>
  <c r="B85"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152" i="2"/>
  <c r="A147" i="9"/>
  <c r="A131" i="9"/>
  <c r="B136" i="2"/>
  <c r="A165" i="9"/>
  <c r="B170" i="2"/>
  <c r="A125" i="9"/>
  <c r="B130" i="2"/>
  <c r="B122" i="2"/>
  <c r="B147" i="2"/>
  <c r="A142" i="9"/>
  <c r="B58" i="2"/>
  <c r="B1847" i="2"/>
  <c r="B62" i="2"/>
  <c r="B1997" i="2"/>
  <c r="B2097" i="2"/>
  <c r="B64" i="2"/>
  <c r="B61" i="2"/>
  <c r="B1947" i="2"/>
  <c r="B68"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C757" i="6"/>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62" i="2"/>
  <c r="G110" i="2"/>
  <c r="G44" i="2"/>
  <c r="G129" i="2"/>
  <c r="G41" i="2"/>
  <c r="G20" i="2"/>
  <c r="G80" i="2"/>
  <c r="G149" i="2"/>
  <c r="G182" i="2"/>
  <c r="G104" i="2"/>
  <c r="G205" i="2"/>
  <c r="G100" i="2"/>
  <c r="G42" i="2"/>
  <c r="G122" i="2"/>
  <c r="G96" i="2"/>
  <c r="G35" i="2"/>
  <c r="G161" i="2"/>
  <c r="G67" i="2"/>
  <c r="G22" i="2"/>
  <c r="G124" i="2"/>
  <c r="G174" i="2"/>
  <c r="G75" i="2"/>
  <c r="G179" i="2"/>
  <c r="G193" i="2"/>
  <c r="G158" i="2"/>
  <c r="G36" i="2"/>
  <c r="G109" i="2"/>
  <c r="G185" i="2"/>
  <c r="G73" i="2"/>
  <c r="G191" i="2"/>
  <c r="G21" i="2"/>
  <c r="G107" i="2"/>
  <c r="G138" i="2"/>
  <c r="G210" i="2"/>
  <c r="G176" i="2"/>
  <c r="G32" i="2"/>
  <c r="G217" i="2"/>
  <c r="G47" i="2"/>
  <c r="G86" i="2"/>
  <c r="G65" i="2"/>
  <c r="G153" i="2"/>
  <c r="G213" i="2"/>
  <c r="G151" i="2"/>
  <c r="G164" i="2"/>
  <c r="G170" i="2"/>
  <c r="G18" i="2"/>
  <c r="G61" i="2"/>
  <c r="G97" i="2"/>
  <c r="G183" i="2"/>
  <c r="G24" i="2"/>
  <c r="G132" i="2"/>
  <c r="G53" i="2"/>
  <c r="G208" i="2"/>
  <c r="G90" i="2"/>
  <c r="G108" i="2"/>
  <c r="G64" i="2"/>
  <c r="G60" i="2"/>
  <c r="G89" i="2"/>
  <c r="G190" i="2"/>
  <c r="G200" i="2"/>
  <c r="G145" i="2"/>
  <c r="G147" i="2"/>
  <c r="G49" i="2"/>
  <c r="G116" i="2"/>
  <c r="G56" i="2"/>
  <c r="G162" i="2"/>
  <c r="G114" i="2"/>
  <c r="G127" i="2"/>
  <c r="G66" i="2"/>
  <c r="G186" i="2"/>
  <c r="G113" i="2"/>
  <c r="G103" i="2"/>
  <c r="G131" i="2"/>
  <c r="G55" i="2"/>
  <c r="G178" i="2"/>
  <c r="G27" i="2"/>
  <c r="G120" i="2"/>
  <c r="G99" i="2"/>
  <c r="G101" i="2"/>
  <c r="G136" i="2"/>
  <c r="G187" i="2"/>
  <c r="G70" i="2"/>
  <c r="G63" i="2"/>
  <c r="G197" i="2"/>
  <c r="G168" i="2"/>
  <c r="G23" i="2"/>
  <c r="G181" i="2"/>
  <c r="G43" i="2"/>
  <c r="G160" i="2"/>
  <c r="G85" i="2"/>
  <c r="G188" i="2"/>
  <c r="G195" i="2"/>
  <c r="G115" i="2"/>
  <c r="G91" i="2"/>
  <c r="G46" i="2"/>
  <c r="G111" i="2"/>
  <c r="G214" i="2"/>
  <c r="G128" i="2"/>
  <c r="G31" i="2"/>
  <c r="G82" i="2"/>
  <c r="G143" i="2"/>
  <c r="G88" i="2"/>
  <c r="G141" i="2"/>
  <c r="G159" i="2"/>
  <c r="G184" i="2"/>
  <c r="G189" i="2"/>
  <c r="G30" i="2"/>
  <c r="G45" i="2"/>
  <c r="G77" i="2"/>
  <c r="G166" i="2"/>
  <c r="G106" i="2"/>
  <c r="G72" i="2"/>
  <c r="G29" i="2"/>
  <c r="G71" i="2"/>
  <c r="G69" i="2"/>
  <c r="G216" i="2"/>
  <c r="G157" i="2"/>
  <c r="G118" i="2"/>
  <c r="G79" i="2"/>
  <c r="G163" i="2"/>
  <c r="G134" i="2"/>
  <c r="G204" i="2"/>
  <c r="G33" i="2"/>
  <c r="G123" i="2"/>
  <c r="G140" i="2"/>
  <c r="G58" i="2"/>
  <c r="G135" i="2"/>
  <c r="G119" i="2"/>
  <c r="G74" i="2"/>
  <c r="G26" i="2"/>
  <c r="G142" i="2"/>
  <c r="G194" i="2"/>
  <c r="G98" i="2"/>
  <c r="G165" i="2"/>
  <c r="G146" i="2"/>
  <c r="G156" i="2"/>
  <c r="G139" i="2"/>
  <c r="G203" i="2"/>
  <c r="G76" i="2"/>
  <c r="G169" i="2"/>
  <c r="G39" i="2"/>
  <c r="G48" i="2"/>
  <c r="G52" i="2"/>
  <c r="G172" i="2"/>
  <c r="G211" i="2"/>
  <c r="G59" i="2"/>
  <c r="G130" i="2"/>
  <c r="G215" i="2"/>
  <c r="G50" i="2"/>
  <c r="G152" i="2"/>
  <c r="G25" i="2"/>
  <c r="G81" i="2"/>
  <c r="G209" i="2"/>
  <c r="G105" i="2"/>
  <c r="G171" i="2"/>
  <c r="G84" i="2"/>
  <c r="G150" i="2"/>
  <c r="G95" i="2"/>
  <c r="G199" i="2"/>
  <c r="G177" i="2"/>
  <c r="G102" i="2"/>
  <c r="G192" i="2"/>
  <c r="G94" i="2"/>
  <c r="G93" i="2"/>
  <c r="G78" i="2"/>
  <c r="G175" i="2"/>
  <c r="G126" i="2"/>
  <c r="G125" i="2"/>
  <c r="G206" i="2"/>
  <c r="G137" i="2"/>
  <c r="G201" i="2"/>
  <c r="G154" i="2"/>
  <c r="G167" i="2"/>
  <c r="G34" i="2"/>
  <c r="G144" i="2"/>
  <c r="G92" i="2"/>
  <c r="G212" i="2"/>
  <c r="G112" i="2"/>
  <c r="G57" i="2"/>
  <c r="G133" i="2"/>
  <c r="G196" i="2"/>
  <c r="G155" i="2"/>
  <c r="G68" i="2"/>
  <c r="G54" i="2"/>
  <c r="G28" i="2"/>
  <c r="G198" i="2"/>
  <c r="G207" i="2"/>
  <c r="G37" i="2"/>
  <c r="G202" i="2"/>
  <c r="G38" i="2"/>
  <c r="G180" i="2"/>
  <c r="G148" i="2"/>
  <c r="G87" i="2"/>
  <c r="G173" i="2"/>
  <c r="G83" i="2"/>
  <c r="G19" i="2"/>
  <c r="G40" i="2"/>
  <c r="G117" i="2"/>
  <c r="G121" i="2"/>
  <c r="G51"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I211" i="2"/>
  <c r="I197" i="2"/>
  <c r="I39" i="2"/>
  <c r="I46" i="2"/>
  <c r="I169" i="2"/>
  <c r="I121" i="2"/>
  <c r="I192" i="2"/>
  <c r="I204" i="2"/>
  <c r="I53" i="2"/>
  <c r="I69" i="2"/>
  <c r="C11" i="2"/>
  <c r="C2" i="19" s="1"/>
  <c r="I57" i="2"/>
  <c r="I118" i="2"/>
  <c r="I168" i="2"/>
  <c r="I106" i="2"/>
  <c r="I22" i="2"/>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I188" i="2"/>
  <c r="I147" i="2"/>
  <c r="I104" i="2"/>
  <c r="I203" i="2"/>
  <c r="I117" i="2"/>
  <c r="I208" i="2"/>
  <c r="I170" i="2"/>
  <c r="I26" i="2"/>
  <c r="I59" i="2"/>
  <c r="I162" i="2"/>
  <c r="I184" i="2"/>
  <c r="I94" i="2"/>
  <c r="I45" i="2"/>
  <c r="I171" i="2"/>
  <c r="I179" i="2"/>
  <c r="I49" i="2"/>
  <c r="I47" i="2"/>
  <c r="I116" i="2"/>
  <c r="I20" i="2"/>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15" i="9" l="1"/>
  <c r="D22" i="9"/>
  <c r="D29" i="9"/>
  <c r="D21" i="9"/>
  <c r="D50" i="9"/>
  <c r="D17" i="9"/>
  <c r="D19" i="9"/>
  <c r="D34" i="9"/>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H216" i="9" l="1"/>
  <c r="H219" i="9" s="1"/>
  <c r="G216" i="9"/>
  <c r="G219" i="9" s="1"/>
  <c r="F216" i="9"/>
  <c r="F219" i="9" s="1"/>
  <c r="F220" i="9" s="1"/>
  <c r="D214" i="9"/>
  <c r="G220" i="9" l="1"/>
  <c r="H220" i="9" s="1"/>
  <c r="F217" i="9"/>
  <c r="G217" i="9" s="1"/>
  <c r="H217" i="9" s="1"/>
  <c r="C7" i="19"/>
  <c r="C9" i="19"/>
  <c r="C10" i="19"/>
  <c r="C11" i="19"/>
  <c r="C12" i="19"/>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<sst xmlns="http://schemas.openxmlformats.org/spreadsheetml/2006/main" count="10184" uniqueCount="1492">
  <si>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</si>
  <si>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</si>
  <si>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</si>
  <si>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</si>
  <si>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</si>
  <si>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</si>
  <si>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</si>
  <si>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</si>
  <si>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</si>
  <si>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</si>
  <si>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</si>
  <si>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</si>
  <si>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</si>
  <si>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</si>
  <si>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</si>
  <si>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</si>
  <si>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</si>
  <si>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</si>
  <si>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</si>
  <si>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</si>
  <si>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</si>
  <si>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</si>
  <si>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</si>
  <si>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</si>
  <si>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</si>
  <si>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</si>
  <si>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</si>
  <si>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</si>
  <si>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</si>
  <si>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</si>
  <si>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</si>
  <si>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</si>
  <si>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</si>
  <si>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</si>
  <si>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</si>
  <si>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</si>
  <si>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</si>
  <si>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</si>
  <si>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</si>
  <si>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</si>
  <si>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</si>
  <si>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</si>
  <si>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</si>
  <si>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</si>
  <si>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</si>
  <si>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</si>
  <si>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</si>
  <si>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</si>
  <si>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</si>
  <si>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</si>
  <si>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</si>
  <si>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</si>
  <si>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</si>
  <si>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</si>
  <si>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</si>
  <si>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</si>
  <si>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</si>
  <si>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</si>
  <si>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</si>
  <si>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</si>
  <si>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</si>
  <si>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</si>
  <si>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</si>
  <si>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</si>
  <si>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</si>
  <si>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</si>
  <si>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</si>
  <si>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</si>
  <si>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</si>
  <si>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</si>
  <si>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</si>
  <si>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</si>
  <si>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</si>
  <si>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</si>
  <si>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</si>
  <si>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</si>
  <si>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</si>
  <si>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</si>
  <si>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</si>
  <si>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</si>
  <si>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</si>
  <si>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</si>
  <si>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</si>
  <si>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</si>
  <si>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</si>
  <si>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</si>
  <si>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</si>
  <si>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</si>
  <si>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</si>
  <si>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</si>
  <si>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</si>
  <si>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</si>
  <si>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</si>
  <si>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</si>
  <si>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</si>
  <si>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</si>
  <si>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</si>
  <si>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</si>
  <si>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</si>
  <si>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</si>
  <si>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</si>
  <si>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</si>
  <si>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</si>
  <si>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</si>
  <si>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</si>
  <si>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</si>
  <si>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</si>
  <si>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</si>
  <si>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</si>
  <si>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</si>
  <si>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</si>
  <si>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</si>
  <si>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</si>
  <si>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</si>
  <si>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</si>
  <si>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</si>
  <si>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</si>
  <si>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</si>
  <si>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</si>
  <si>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</si>
  <si>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</si>
  <si>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</si>
  <si>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</si>
  <si>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</si>
  <si>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</si>
  <si>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</si>
  <si>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</si>
  <si>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</si>
  <si>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</si>
  <si>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</si>
  <si>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</si>
  <si>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</si>
  <si>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</si>
  <si>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</si>
  <si>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</si>
  <si>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</si>
  <si>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</si>
  <si>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</si>
  <si>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</si>
  <si>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</si>
  <si>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</si>
  <si>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</si>
  <si>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</si>
  <si>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</si>
  <si>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</si>
  <si>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</si>
  <si>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</si>
  <si>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</si>
  <si>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</si>
  <si>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</si>
  <si>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</si>
  <si>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</si>
  <si>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</si>
  <si>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</si>
  <si>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</si>
  <si>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</si>
  <si>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</si>
  <si>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</si>
  <si>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</si>
  <si>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</si>
  <si>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</si>
  <si>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</si>
  <si>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</si>
  <si>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</si>
  <si>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</si>
  <si>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</si>
  <si>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</si>
  <si>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</si>
  <si>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</si>
  <si>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</si>
  <si>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</si>
  <si>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</si>
  <si>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</si>
  <si>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</si>
  <si>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</si>
  <si>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</si>
  <si>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</si>
  <si>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</si>
  <si>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</si>
  <si>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</si>
  <si>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</si>
  <si>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</si>
  <si>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</si>
  <si>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</si>
  <si>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</si>
  <si>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</si>
  <si>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</si>
  <si>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</si>
  <si>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</si>
  <si>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</si>
  <si>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</si>
  <si>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</si>
  <si>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</si>
  <si>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</si>
  <si>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</si>
  <si>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</si>
  <si>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</si>
  <si>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</si>
  <si>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</si>
  <si>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</si>
  <si>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</si>
  <si>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</si>
  <si>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</si>
  <si>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</si>
  <si>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</si>
  <si>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</si>
  <si>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</si>
  <si>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</si>
  <si>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</si>
  <si>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</si>
  <si>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</si>
  <si>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</si>
  <si>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</si>
  <si>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</si>
  <si>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</si>
  <si>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</si>
  <si>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</si>
  <si>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</si>
  <si>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</si>
  <si>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</si>
  <si>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</si>
  <si>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</si>
  <si>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</si>
  <si>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</si>
  <si>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</si>
  <si>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</si>
  <si>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</si>
  <si>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</si>
  <si>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</si>
  <si>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</si>
  <si>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</si>
  <si>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</si>
  <si>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</si>
  <si>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</si>
  <si>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</si>
  <si>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</si>
  <si>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</si>
  <si>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</si>
  <si>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</si>
  <si>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</si>
  <si>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</si>
  <si>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</si>
  <si>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</si>
  <si>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</si>
  <si>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</si>
  <si>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</si>
  <si>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</si>
  <si>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</si>
  <si>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</si>
  <si>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</si>
  <si>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</si>
  <si>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</si>
  <si>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</si>
  <si>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</si>
  <si>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</si>
  <si>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</si>
  <si>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</si>
  <si>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</si>
  <si>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</si>
  <si>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</si>
  <si>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</si>
  <si>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</si>
  <si>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</si>
  <si>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</si>
  <si>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</si>
  <si>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</si>
  <si>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</si>
  <si>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</si>
  <si>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</si>
  <si>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</si>
  <si>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</si>
  <si>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</si>
  <si>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</si>
  <si>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</si>
  <si>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</si>
  <si>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</si>
  <si>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</si>
  <si>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</si>
  <si>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</si>
  <si>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</si>
  <si>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</si>
  <si>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</si>
  <si>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</si>
  <si>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</si>
  <si>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</si>
  <si>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</si>
  <si>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</si>
  <si>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</si>
  <si>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</si>
  <si>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</si>
  <si>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</si>
  <si>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</si>
  <si>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</si>
  <si>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</si>
  <si>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</si>
  <si>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</si>
  <si>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</si>
  <si>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</si>
  <si>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</si>
  <si>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</si>
  <si>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</si>
  <si>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</si>
  <si>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</si>
  <si>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</si>
  <si>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</si>
  <si>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</si>
  <si>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</si>
  <si>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</si>
  <si>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</si>
  <si>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</si>
  <si>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</si>
  <si>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</si>
  <si>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</si>
  <si>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</si>
  <si>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</si>
  <si>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</si>
  <si>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</si>
  <si>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</si>
  <si>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</si>
  <si>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</si>
  <si>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</si>
  <si>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</si>
  <si>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</si>
  <si>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</si>
  <si>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</si>
  <si>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</si>
  <si>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</si>
  <si>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</si>
  <si>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</si>
  <si>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</si>
  <si>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</si>
  <si>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</si>
  <si>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</si>
  <si>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</si>
  <si>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</si>
  <si>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</si>
  <si>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</si>
  <si>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</si>
  <si>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</si>
  <si>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</si>
  <si>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</si>
  <si>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</si>
  <si>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</si>
  <si>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</si>
  <si>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</si>
  <si>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</si>
  <si>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</si>
  <si>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</si>
  <si>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</si>
  <si>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</si>
  <si>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</si>
  <si>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</si>
  <si>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</si>
  <si>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</si>
  <si>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</si>
  <si>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</si>
  <si>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</si>
  <si>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</si>
  <si>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</si>
  <si>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</si>
  <si>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</si>
  <si>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</si>
  <si>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</si>
  <si>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</si>
  <si>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</si>
  <si>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</si>
  <si>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</si>
  <si>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</si>
  <si>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</si>
  <si>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</si>
  <si>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</si>
  <si>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</si>
  <si>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</si>
  <si>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</si>
  <si>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</si>
  <si>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</si>
  <si>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</si>
  <si>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</si>
  <si>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</si>
  <si>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</si>
  <si>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</si>
  <si>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</si>
  <si>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</si>
  <si>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</si>
  <si>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</si>
  <si>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</si>
  <si>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</si>
  <si>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</si>
  <si>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</si>
  <si>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</si>
  <si>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</si>
  <si>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</si>
  <si>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</si>
  <si>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</si>
  <si>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</si>
  <si>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</si>
  <si>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</si>
  <si>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</si>
  <si>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</si>
  <si>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</si>
  <si>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</si>
  <si>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</si>
  <si>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</si>
  <si>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</si>
  <si>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</si>
  <si>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</si>
  <si>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</si>
  <si>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</si>
  <si>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</si>
  <si>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</si>
  <si>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</si>
  <si>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</si>
  <si>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</si>
  <si>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</si>
  <si>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</si>
  <si>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</si>
  <si>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</si>
  <si>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</si>
  <si>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</si>
  <si>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</si>
  <si>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</si>
  <si>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</si>
  <si>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</si>
  <si>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</si>
  <si>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</si>
  <si>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</si>
  <si>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</si>
  <si>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</si>
  <si>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</si>
  <si>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</si>
  <si>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</si>
  <si>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</si>
  <si>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</si>
  <si>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</si>
  <si>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</si>
  <si>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</si>
  <si>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</si>
  <si>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</si>
  <si>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</si>
  <si>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</si>
  <si>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</si>
  <si>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</si>
  <si>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</si>
  <si>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</si>
  <si>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</si>
  <si>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</si>
  <si>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</si>
  <si>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</si>
  <si>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</si>
  <si>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</si>
  <si>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</si>
  <si>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</si>
  <si>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</si>
  <si>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</si>
  <si>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</si>
  <si>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</si>
  <si>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</si>
  <si>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</si>
  <si>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</si>
  <si>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</si>
  <si>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</si>
  <si>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</si>
  <si>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</si>
  <si>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</si>
  <si>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</si>
  <si>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</si>
  <si>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</si>
  <si>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</si>
  <si>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</si>
  <si>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</si>
  <si>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</si>
  <si>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</si>
  <si>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</si>
  <si>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</si>
  <si>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</si>
  <si>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</si>
  <si>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</si>
  <si>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</si>
  <si>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</si>
  <si>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</si>
  <si>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</si>
  <si>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</si>
  <si>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</si>
  <si>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</si>
  <si>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</si>
  <si>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</si>
  <si>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</si>
  <si>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</si>
  <si>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</si>
  <si>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</si>
  <si>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</si>
  <si>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</si>
  <si>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</si>
  <si>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</si>
  <si>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</si>
  <si>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</si>
  <si>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</si>
  <si>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</si>
  <si>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</si>
  <si>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</si>
  <si>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</si>
  <si>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</si>
  <si>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</si>
  <si>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</si>
  <si>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</si>
  <si>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</si>
  <si>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</si>
  <si>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</si>
  <si>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</si>
  <si>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</si>
  <si>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</si>
  <si>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</si>
  <si>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</si>
  <si>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</si>
  <si>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</si>
  <si>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</si>
  <si>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</si>
  <si>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</si>
  <si>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</si>
  <si>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</si>
  <si>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</si>
  <si>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</si>
  <si>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</si>
  <si>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</si>
  <si>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</si>
  <si>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</si>
  <si>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</si>
  <si>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</si>
  <si>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</si>
  <si>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</si>
  <si>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</si>
  <si>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</si>
  <si>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</si>
  <si>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</si>
  <si>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</si>
  <si>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</si>
  <si>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</si>
  <si>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</si>
  <si>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</si>
  <si>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</si>
  <si>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</si>
  <si>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</si>
  <si>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</si>
  <si>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</si>
  <si>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</si>
  <si>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</si>
  <si>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</si>
  <si>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</si>
  <si>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</si>
  <si>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</si>
  <si>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</si>
  <si>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</si>
  <si>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</si>
  <si>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</si>
  <si>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</si>
  <si>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</si>
  <si>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</si>
  <si>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</si>
  <si>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</si>
  <si>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</si>
  <si>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</si>
  <si>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</si>
  <si>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</si>
  <si>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</si>
  <si>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</si>
  <si>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</si>
  <si>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</si>
  <si>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</si>
  <si>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</si>
  <si>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</si>
  <si>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</si>
  <si>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</si>
  <si>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</si>
  <si>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</si>
  <si>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</si>
  <si>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</si>
  <si>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</si>
  <si>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</si>
  <si>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</si>
  <si>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</si>
  <si>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</si>
  <si>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</si>
  <si>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</si>
  <si>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</si>
  <si>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</si>
  <si>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</si>
  <si>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</si>
  <si>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</si>
  <si>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</si>
  <si>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</si>
  <si>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</si>
  <si>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</si>
  <si>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</si>
  <si>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</si>
  <si>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</si>
  <si>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</si>
  <si>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</si>
  <si>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</si>
  <si>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</si>
  <si>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</si>
  <si>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</si>
  <si>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</si>
  <si>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</si>
  <si>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</si>
  <si>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</si>
  <si>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</si>
  <si>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</si>
  <si>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</si>
  <si>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</si>
  <si>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</si>
  <si>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</si>
  <si>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</si>
  <si>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</si>
  <si>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</si>
  <si>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</si>
  <si>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</si>
  <si>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</si>
  <si>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</si>
  <si>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</si>
  <si>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</si>
  <si>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</si>
  <si>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</si>
  <si>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</si>
  <si>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</si>
  <si>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</si>
  <si>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</si>
  <si>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</si>
  <si>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</si>
  <si>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</si>
  <si>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</si>
  <si>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</si>
  <si>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</si>
  <si>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</si>
  <si>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</si>
  <si>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</si>
  <si>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</si>
  <si>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</si>
  <si>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</si>
  <si>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</si>
  <si>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</si>
  <si>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</si>
  <si>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</si>
  <si>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</si>
  <si>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</si>
  <si>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</si>
  <si>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</si>
  <si>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</si>
  <si>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</si>
  <si>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</si>
  <si>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</si>
  <si>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</si>
  <si>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</si>
  <si>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</si>
  <si>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</si>
  <si>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</si>
  <si>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</si>
  <si>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</si>
  <si>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</si>
  <si>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</si>
  <si>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</si>
  <si>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</si>
  <si>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</si>
  <si>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</si>
  <si>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</si>
  <si>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</si>
  <si>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</si>
  <si>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</si>
  <si>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</si>
  <si>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</si>
  <si>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</si>
  <si>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</si>
  <si>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</si>
  <si>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</si>
  <si>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</si>
  <si>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</si>
  <si>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</si>
  <si>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</si>
  <si>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</si>
  <si>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</si>
  <si>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</si>
  <si>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</si>
  <si>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</si>
  <si>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</si>
  <si>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</si>
  <si>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</si>
  <si>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</si>
  <si>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</si>
  <si>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</si>
  <si>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</si>
  <si>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</si>
  <si>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</si>
  <si>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</si>
  <si>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</si>
  <si>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</si>
  <si>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</si>
  <si>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</si>
  <si>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</si>
  <si>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</si>
  <si>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</si>
  <si>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</si>
  <si>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</si>
  <si>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</si>
  <si>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</si>
  <si>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</si>
  <si>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</si>
  <si>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</si>
  <si>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</si>
  <si>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</si>
  <si>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</si>
  <si>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</si>
  <si>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</si>
  <si>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</si>
  <si>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</si>
  <si>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</si>
  <si>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</si>
  <si>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</si>
  <si>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</si>
  <si>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</si>
  <si>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</si>
  <si>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</si>
  <si>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</si>
  <si>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</si>
  <si>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</si>
  <si>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</si>
  <si>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</si>
  <si>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</si>
  <si>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</si>
  <si>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</si>
  <si>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</si>
  <si>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</si>
  <si>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</si>
  <si>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</si>
  <si>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</si>
  <si>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</si>
  <si>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</si>
  <si>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</si>
  <si>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</si>
  <si>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</si>
  <si>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</si>
  <si>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</si>
  <si>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</si>
  <si>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</si>
  <si>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</si>
  <si>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</si>
  <si>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</si>
  <si>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</si>
  <si>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</si>
  <si>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</si>
  <si>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</si>
  <si>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</si>
  <si>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</si>
  <si>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</si>
  <si>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</si>
  <si>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</si>
  <si>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</si>
  <si>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</si>
  <si>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</si>
  <si>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</si>
  <si>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</si>
  <si>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</si>
  <si>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</si>
  <si>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</si>
  <si>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</si>
  <si>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</si>
  <si>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</si>
  <si>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</si>
  <si>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</si>
  <si>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</si>
  <si>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</si>
  <si>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</si>
  <si>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</si>
  <si>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</si>
  <si>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</si>
  <si>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</si>
  <si>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</si>
  <si>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</si>
  <si>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</si>
  <si>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</si>
  <si>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</si>
  <si>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</si>
  <si>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</si>
  <si>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</si>
  <si>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</si>
  <si>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</si>
  <si>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</si>
  <si>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</si>
  <si>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</si>
  <si>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</si>
  <si>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</si>
  <si>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</si>
  <si>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</si>
  <si>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</si>
  <si>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</si>
  <si>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</si>
  <si>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</si>
  <si>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</si>
  <si>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</si>
  <si>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</si>
  <si>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</si>
  <si>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</si>
  <si>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</si>
  <si>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</si>
  <si>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</si>
  <si>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</si>
  <si>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</si>
  <si>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</si>
  <si>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</si>
  <si>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</si>
  <si>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</si>
  <si>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</si>
  <si>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</si>
  <si>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</si>
  <si>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</si>
  <si>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</si>
  <si>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</si>
  <si>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</si>
  <si>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</si>
  <si>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</si>
  <si>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</si>
  <si>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</si>
  <si>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</si>
  <si>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</si>
  <si>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</si>
  <si>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</si>
  <si>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</si>
  <si>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</si>
  <si>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</si>
  <si>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</si>
  <si>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</si>
  <si>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</si>
  <si>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</si>
  <si>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</si>
  <si>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</si>
  <si>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</si>
  <si>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</si>
  <si>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</si>
  <si>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</si>
  <si>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</si>
  <si>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</si>
  <si>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</si>
  <si>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</si>
  <si>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</si>
  <si>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</si>
  <si>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</si>
  <si>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</si>
  <si>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</si>
  <si>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</si>
  <si>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</si>
  <si>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</si>
  <si>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</si>
  <si>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</si>
  <si>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</si>
  <si>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</si>
  <si>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</si>
  <si>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</si>
  <si>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</si>
  <si>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</si>
  <si>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</si>
  <si>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</si>
  <si>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</si>
  <si>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</si>
  <si>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</si>
  <si>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</si>
  <si>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</si>
  <si>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</si>
  <si>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</si>
  <si>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</si>
  <si>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</si>
  <si>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</si>
  <si>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</si>
  <si>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</si>
  <si>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</si>
  <si>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</si>
  <si>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</si>
  <si>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</si>
  <si>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</si>
  <si>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</si>
  <si>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</si>
  <si>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</si>
  <si>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</si>
  <si>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</si>
  <si>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</si>
  <si>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</si>
  <si>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</si>
  <si>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</si>
  <si>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</si>
  <si>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</si>
  <si>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</si>
  <si>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</si>
  <si>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</si>
  <si>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</si>
  <si>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</si>
  <si>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</si>
  <si>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</si>
  <si>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</si>
  <si>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</si>
  <si>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</si>
  <si>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</si>
  <si>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</si>
  <si>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</si>
  <si>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</si>
  <si>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</si>
  <si>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</si>
  <si>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</si>
  <si>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</si>
  <si>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</si>
  <si>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</si>
  <si>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</si>
  <si>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</si>
  <si>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</si>
  <si>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</si>
  <si>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</si>
  <si>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</si>
  <si>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</si>
  <si>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</si>
  <si>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</si>
  <si>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</si>
  <si>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</si>
  <si>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</si>
  <si>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</si>
  <si>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</si>
  <si>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</si>
  <si>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</si>
  <si>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</si>
  <si>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</si>
  <si>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</si>
  <si>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</si>
  <si>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</si>
  <si>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</si>
  <si>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</si>
  <si>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</si>
  <si>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</si>
  <si>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</si>
  <si>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</si>
  <si>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</si>
  <si>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</si>
  <si>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</si>
  <si>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</si>
  <si>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</si>
  <si>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</si>
  <si>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</si>
  <si>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</si>
  <si>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</si>
  <si>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</si>
  <si>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</si>
  <si>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</si>
  <si>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</si>
  <si>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</si>
  <si>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</si>
  <si>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</si>
  <si>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</si>
  <si>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</si>
  <si>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</si>
  <si>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</si>
  <si>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</si>
  <si>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</si>
  <si>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</si>
  <si>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</si>
  <si>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</si>
  <si>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</si>
  <si>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</si>
  <si>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</si>
  <si>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</si>
  <si>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</si>
  <si>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</si>
  <si>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</si>
  <si>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</si>
  <si>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</si>
  <si>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</si>
  <si>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</si>
  <si>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</si>
  <si>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</si>
  <si>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</si>
  <si>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</si>
  <si>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</si>
  <si>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</si>
  <si>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</si>
  <si>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</si>
  <si>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</si>
  <si>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</si>
  <si>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</si>
  <si>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</si>
  <si>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</si>
  <si>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</si>
  <si>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</si>
  <si>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</si>
  <si>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</si>
  <si>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</si>
  <si>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</si>
  <si>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</si>
  <si>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</si>
  <si>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</si>
  <si>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</si>
  <si>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</si>
  <si>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</si>
  <si>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</si>
  <si>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</si>
  <si>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</si>
  <si>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</si>
  <si>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</si>
  <si>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</si>
  <si>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</si>
  <si>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</si>
  <si>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</si>
  <si>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</si>
  <si>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</si>
  <si>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</si>
  <si>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</si>
  <si>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</si>
  <si>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</si>
  <si>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</si>
  <si>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</si>
  <si>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</si>
  <si>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</si>
  <si>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</si>
  <si>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</si>
  <si>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</si>
  <si>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</si>
  <si>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</si>
  <si>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</si>
  <si>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</si>
  <si>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</si>
  <si>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</si>
  <si>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</si>
  <si>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</si>
  <si>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</si>
  <si>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</si>
  <si>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</si>
  <si>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</si>
  <si>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</si>
  <si>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</si>
  <si>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</si>
  <si>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</si>
  <si>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</si>
  <si>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</si>
  <si>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</si>
  <si>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</si>
  <si>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</si>
  <si>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</si>
  <si>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</si>
  <si>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</si>
  <si>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</si>
  <si>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</si>
  <si>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</si>
  <si>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</si>
  <si>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</si>
  <si>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</si>
  <si>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</si>
  <si>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</si>
  <si>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</si>
  <si>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</si>
  <si>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</si>
  <si>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</si>
  <si>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</si>
  <si>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</si>
  <si>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</si>
  <si>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</si>
  <si>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</si>
  <si>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</si>
  <si>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</si>
  <si>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</si>
  <si>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</si>
  <si>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</si>
  <si>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</si>
  <si>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</si>
  <si>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</si>
  <si>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</si>
  <si>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</si>
  <si>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</si>
  <si>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</si>
  <si>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</si>
  <si>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</si>
  <si>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</si>
  <si>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</si>
  <si>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</si>
  <si>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</si>
  <si>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</si>
  <si>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</si>
  <si>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</si>
  <si>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</si>
  <si>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</si>
  <si>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</si>
  <si>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</si>
  <si>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</si>
  <si>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</si>
  <si>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</si>
  <si>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</si>
  <si>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</si>
  <si>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</si>
  <si>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</si>
  <si>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</si>
  <si>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</si>
  <si>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</si>
  <si>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</si>
  <si>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</si>
  <si>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</si>
  <si>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</si>
  <si>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</si>
  <si>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</si>
  <si>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</si>
  <si>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</si>
  <si>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</si>
  <si>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</si>
  <si>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</si>
  <si>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</si>
  <si>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</si>
  <si>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</si>
  <si>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</si>
  <si>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</si>
  <si>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</si>
  <si>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</si>
  <si>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</si>
  <si>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</si>
  <si>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</si>
  <si>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</si>
  <si>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</si>
  <si>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</si>
  <si>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</si>
  <si>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</si>
  <si>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</si>
  <si>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</si>
  <si>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</si>
  <si>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</si>
  <si>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</si>
  <si>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</si>
  <si>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</si>
  <si>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</si>
  <si>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</si>
  <si>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</si>
  <si>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</si>
  <si>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</si>
  <si>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</si>
  <si>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</si>
  <si>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</si>
  <si>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</si>
  <si>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</si>
  <si>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</si>
  <si>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</si>
  <si>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</si>
  <si>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</si>
  <si>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</si>
  <si>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</si>
  <si>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</si>
  <si>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</si>
  <si>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</si>
  <si>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</si>
  <si>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</si>
  <si>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</si>
  <si>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</si>
  <si>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</si>
  <si>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</si>
  <si>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</si>
  <si>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</si>
  <si>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</si>
  <si>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</si>
  <si>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</si>
  <si>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</si>
  <si>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</si>
  <si>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</si>
  <si>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</si>
  <si>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</si>
  <si>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</si>
  <si>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</si>
  <si>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</si>
  <si>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</si>
  <si>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</si>
  <si>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</si>
  <si>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</si>
  <si>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</si>
  <si>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</si>
  <si>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</si>
  <si>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</si>
  <si>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</si>
  <si>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</si>
  <si>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</si>
  <si>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</si>
  <si>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</si>
  <si>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</si>
  <si>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</si>
  <si>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</si>
  <si>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</si>
  <si>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</si>
  <si>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</si>
  <si>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</si>
  <si>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</si>
  <si>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</si>
  <si>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</si>
  <si>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</si>
  <si>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</si>
  <si>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</si>
  <si>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</si>
  <si>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</si>
  <si>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</si>
  <si>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</si>
  <si>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</si>
  <si>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</si>
  <si>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</si>
  <si>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</si>
  <si>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</si>
  <si>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</si>
  <si>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</si>
  <si>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</si>
  <si>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</si>
  <si>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</si>
  <si>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</si>
  <si>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</si>
  <si>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</si>
  <si>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</si>
  <si>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</si>
  <si>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</si>
  <si>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</si>
  <si>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</si>
  <si>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</si>
  <si>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</si>
  <si>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</si>
  <si>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</si>
  <si>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</si>
  <si>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</si>
  <si>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</si>
  <si>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</si>
  <si>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</si>
  <si>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</si>
  <si>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</si>
  <si>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</si>
  <si>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</si>
  <si>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</si>
  <si>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</si>
  <si>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</si>
  <si>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</si>
  <si>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</si>
  <si>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</si>
  <si>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</si>
  <si>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</si>
  <si>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</si>
  <si>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</si>
  <si>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</si>
  <si>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</si>
  <si>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</si>
  <si>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</si>
  <si>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</si>
  <si>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</si>
  <si>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</si>
  <si>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</si>
  <si>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</si>
  <si>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</si>
  <si>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</si>
  <si>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</si>
  <si>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</si>
  <si>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</si>
  <si>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</si>
  <si>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</si>
  <si>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</si>
  <si>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</si>
  <si>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</si>
  <si>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</si>
  <si>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</si>
  <si>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</si>
  <si>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</si>
  <si>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</si>
  <si>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</si>
  <si>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</si>
  <si>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</si>
  <si>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</si>
  <si>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</si>
  <si>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</si>
  <si>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</si>
  <si>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</si>
  <si>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</si>
  <si>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</si>
  <si>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</si>
  <si>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</si>
  <si>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</si>
  <si>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</si>
  <si>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</si>
  <si>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</si>
  <si>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</si>
  <si>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</si>
  <si>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</si>
  <si>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</si>
  <si>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</si>
  <si>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</si>
  <si>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</si>
  <si>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</si>
  <si>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</si>
  <si>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</si>
  <si>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</si>
  <si>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</si>
  <si>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</si>
  <si>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</si>
  <si>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</si>
  <si>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</si>
  <si>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</si>
  <si>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</si>
  <si>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</si>
  <si>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</si>
  <si>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</si>
  <si>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</si>
  <si>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</si>
  <si>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</si>
  <si>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</si>
  <si>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</si>
  <si>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</si>
  <si>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</si>
  <si>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</si>
  <si>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</si>
  <si>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</si>
  <si>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</si>
  <si>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</si>
  <si>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</si>
  <si>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</si>
  <si>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</si>
  <si>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</si>
  <si>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</si>
  <si>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</si>
  <si>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</si>
  <si>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</si>
  <si>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</si>
  <si>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</si>
  <si>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</si>
  <si>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</si>
  <si>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</si>
  <si>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</si>
  <si>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</si>
  <si>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</si>
  <si>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</si>
  <si>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</si>
  <si>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</si>
  <si>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</si>
  <si>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</si>
  <si>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</si>
  <si>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</si>
  <si>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</si>
  <si>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</si>
  <si>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</si>
  <si>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</si>
  <si>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</si>
  <si>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</si>
  <si>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</si>
  <si>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</si>
  <si>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</si>
  <si>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</si>
  <si>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</si>
  <si>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</si>
  <si>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</si>
  <si>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</si>
  <si>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</si>
  <si>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</si>
  <si>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</si>
  <si>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</si>
  <si>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</si>
  <si>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</si>
  <si>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</si>
  <si>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</si>
  <si>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</si>
  <si>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</si>
  <si>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</si>
  <si>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</si>
  <si>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</si>
  <si>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</si>
  <si>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</si>
  <si>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</si>
  <si>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</si>
  <si>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</si>
  <si>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</si>
  <si>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</si>
  <si>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</si>
  <si>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</si>
  <si>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</si>
  <si>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</si>
  <si>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</si>
  <si>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</si>
  <si>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</si>
  <si>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</si>
  <si>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</si>
  <si>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</si>
  <si>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</si>
  <si>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</si>
  <si>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</si>
  <si>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</si>
  <si>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</si>
  <si>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</si>
  <si>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</si>
  <si>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</si>
  <si>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</si>
  <si>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</si>
  <si>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</si>
  <si>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</si>
  <si>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</si>
  <si>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</si>
  <si>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</si>
  <si>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</si>
  <si>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</si>
  <si>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</si>
  <si>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</si>
  <si>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</si>
  <si>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</si>
  <si>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</si>
  <si>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</si>
  <si>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</si>
  <si>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</si>
  <si>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</si>
  <si>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</si>
  <si>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</si>
  <si>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</si>
  <si>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</si>
  <si>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</si>
  <si>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</si>
  <si>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</si>
  <si>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</si>
  <si>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</si>
  <si>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</si>
  <si>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</si>
  <si>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</si>
  <si>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</si>
  <si>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</si>
  <si>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</si>
  <si>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</si>
  <si>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</si>
  <si>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</si>
  <si>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</si>
  <si>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</si>
  <si>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</si>
  <si>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</si>
  <si>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</si>
  <si>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</si>
  <si>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</si>
  <si>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</si>
  <si>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</si>
  <si>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</si>
  <si>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</si>
  <si>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</si>
  <si>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</si>
  <si>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</si>
  <si>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</si>
  <si>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</si>
  <si>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</si>
  <si>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</si>
  <si>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</si>
  <si>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</si>
  <si>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</si>
  <si>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</si>
  <si>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</si>
  <si>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</si>
  <si>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Demolición de edificios existentes</t>
  </si>
  <si>
    <t>Desarme y traslado de estructura metálica</t>
  </si>
  <si>
    <t>Demolición</t>
  </si>
  <si>
    <t>ESTRUCTURA RESISTENTE</t>
  </si>
  <si>
    <t>1.1</t>
  </si>
  <si>
    <t>2.1</t>
  </si>
  <si>
    <t>3.1</t>
  </si>
  <si>
    <t>3.2</t>
  </si>
  <si>
    <t>3.3</t>
  </si>
  <si>
    <t>4.1</t>
  </si>
  <si>
    <t>5.1</t>
  </si>
  <si>
    <t>7.1</t>
  </si>
  <si>
    <t>1.2</t>
  </si>
  <si>
    <t>7.2</t>
  </si>
  <si>
    <t>INSTALACIÓN SANITARIA</t>
  </si>
  <si>
    <t>Desague Pluvial</t>
  </si>
  <si>
    <t>Limpieza de Terreno y Desmonte</t>
  </si>
  <si>
    <t>Excavación para Fundaciones</t>
  </si>
  <si>
    <t>ESTRUCTURAS RESISTENTES</t>
  </si>
  <si>
    <t>HORMIGON SIMPLE NO ESTRUCTURAL</t>
  </si>
  <si>
    <t>Hormigón de Limpieza</t>
  </si>
  <si>
    <t xml:space="preserve">HORMIGÓN ARMADO </t>
  </si>
  <si>
    <t>Bases para Postes de Hormigón Armado premoldeado</t>
  </si>
  <si>
    <t>Vigas de Fundación</t>
  </si>
  <si>
    <t>Colocación de Postes de Hormigón Armado Premoldeado</t>
  </si>
  <si>
    <t>Colocacion de Puntales de Hormigón Armado Premoldeado</t>
  </si>
  <si>
    <t>ESTRUCTURAS METÁLICAS</t>
  </si>
  <si>
    <t>Colocación de Malla romboidal con Planchuelas</t>
  </si>
  <si>
    <t>Colocación de Tensores para Malla de Cierre</t>
  </si>
  <si>
    <t xml:space="preserve">Colocación de Alambres de Púa  </t>
  </si>
  <si>
    <t xml:space="preserve">AISLACIONES </t>
  </si>
  <si>
    <t>Aislacion contra Salitre</t>
  </si>
  <si>
    <t>Pintura para Estructura Metálica</t>
  </si>
  <si>
    <t>LIMPIEZA  DE OBRA</t>
  </si>
  <si>
    <t xml:space="preserve">Limpieza Periódica </t>
  </si>
  <si>
    <t>Limpieza Final de Obra</t>
  </si>
  <si>
    <t>3.1.1</t>
  </si>
  <si>
    <t>3.2.1</t>
  </si>
  <si>
    <t>3.2.2</t>
  </si>
  <si>
    <t>3.2.3</t>
  </si>
  <si>
    <t>3.2.4</t>
  </si>
  <si>
    <t>3.3.1</t>
  </si>
  <si>
    <t>3.3.2</t>
  </si>
  <si>
    <t>3.3.3</t>
  </si>
  <si>
    <t>CA.ME. SAN JUAN SOCIEDAD DEL ESTADO</t>
  </si>
  <si>
    <t>CIERRE PERIMETRAL - OBRA CIVIL Ca.Me. SAN JUAN S.E.</t>
  </si>
  <si>
    <t>DEPARTAMENTO SARMIENTO</t>
  </si>
  <si>
    <t>FECHA APERTURA:</t>
  </si>
  <si>
    <t>815-000053-2022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</si>
</sst>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quot;$&quot;#,##0_);\(&quot;$&quot;#,##0\)"/>
    <numFmt numFmtId="186" formatCode="&quot;$&quot;\ #,##0.00;&quot;$&quot;\ \-#,##0.00"/>
    <numFmt numFmtId="187" formatCode="&quot;$&quot;\ #,##0;&quot;$&quot;\ \-#,##0"/>
    <numFmt numFmtId="188"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4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77"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64"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44" fontId="7"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167" fontId="7" fillId="0" borderId="0" applyFont="0" applyFill="0" applyBorder="0" applyAlignment="0" applyProtection="0"/>
    <xf numFmtId="44"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4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4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44" fontId="12" fillId="0" borderId="0" xfId="7" applyNumberFormat="1" applyFont="1" applyFill="1" applyAlignment="1" applyProtection="1">
      <alignment vertical="center"/>
      <protection hidden="1"/>
    </xf>
    <xf numFmtId="175"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5"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4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8"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Fill="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0"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0"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3"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4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4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4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44" fontId="7" fillId="0" borderId="14" xfId="0" applyNumberFormat="1" applyFont="1" applyFill="1" applyBorder="1" applyAlignment="1" applyProtection="1">
      <alignment vertical="center"/>
    </xf>
    <xf numFmtId="168"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44" fontId="29" fillId="0" borderId="19" xfId="0" applyNumberFormat="1" applyFont="1" applyFill="1" applyBorder="1" applyAlignment="1" applyProtection="1">
      <alignment vertical="center"/>
    </xf>
    <xf numFmtId="44" fontId="29" fillId="0" borderId="9" xfId="0" applyNumberFormat="1" applyFont="1" applyFill="1" applyBorder="1" applyAlignment="1" applyProtection="1">
      <alignment vertical="center"/>
    </xf>
    <xf numFmtId="168" fontId="11"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44"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4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4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4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3" borderId="0" xfId="7" applyFont="1" applyFill="1" applyBorder="1" applyAlignment="1">
      <alignment horizontal="center" vertical="center"/>
    </xf>
    <xf numFmtId="0" fontId="8" fillId="3" borderId="0" xfId="7" applyFont="1" applyFill="1" applyBorder="1" applyAlignment="1">
      <alignment horizontal="left" vertical="center"/>
    </xf>
    <xf numFmtId="0" fontId="8" fillId="3" borderId="0" xfId="7" applyFont="1" applyFill="1" applyBorder="1" applyAlignment="1">
      <alignment vertical="center"/>
    </xf>
    <xf numFmtId="0" fontId="8" fillId="3"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3"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3"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6"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0" fontId="10" fillId="0" borderId="22" xfId="0" applyNumberFormat="1" applyFont="1" applyFill="1" applyBorder="1" applyAlignment="1" applyProtection="1">
      <alignment horizontal="center" vertical="center"/>
    </xf>
    <xf numFmtId="180"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0" fontId="8" fillId="0" borderId="22" xfId="0" applyNumberFormat="1" applyFont="1" applyFill="1" applyBorder="1" applyAlignment="1" applyProtection="1">
      <alignment vertical="center"/>
    </xf>
    <xf numFmtId="180"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0" fontId="8" fillId="0" borderId="16" xfId="0" applyNumberFormat="1"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165"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3" fontId="11" fillId="0" borderId="0" xfId="7" applyNumberFormat="1"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0" fontId="13" fillId="0" borderId="0" xfId="7" quotePrefix="1" applyNumberFormat="1" applyFont="1" applyFill="1" applyBorder="1" applyAlignment="1" applyProtection="1">
      <alignment horizontal="center"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3"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5" borderId="9" xfId="0" applyNumberFormat="1" applyFont="1" applyFill="1" applyBorder="1" applyAlignment="1" applyProtection="1">
      <alignment vertical="center"/>
      <protection locked="0"/>
    </xf>
    <xf numFmtId="4" fontId="7" fillId="5" borderId="9" xfId="0" applyNumberFormat="1" applyFont="1" applyFill="1" applyBorder="1" applyAlignment="1" applyProtection="1">
      <alignment vertical="center"/>
      <protection locked="0"/>
    </xf>
    <xf numFmtId="0" fontId="7" fillId="4" borderId="9" xfId="0" applyFont="1" applyFill="1" applyBorder="1" applyAlignment="1" applyProtection="1">
      <alignment vertical="center"/>
    </xf>
    <xf numFmtId="49" fontId="7" fillId="4" borderId="9" xfId="0" applyNumberFormat="1" applyFont="1" applyFill="1" applyBorder="1" applyAlignment="1" applyProtection="1">
      <alignment horizontal="center" vertical="center"/>
    </xf>
    <xf numFmtId="0" fontId="11" fillId="4"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4"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8" fillId="0" borderId="14"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0" fontId="8" fillId="0" borderId="23" xfId="0" applyNumberFormat="1" applyFont="1" applyFill="1" applyBorder="1" applyAlignment="1" applyProtection="1">
      <alignment horizontal="center" vertical="center"/>
    </xf>
    <xf numFmtId="180" fontId="8" fillId="0" borderId="20"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14" fontId="10" fillId="0" borderId="0" xfId="0" applyNumberFormat="1" applyFont="1" applyFill="1" applyBorder="1" applyAlignment="1" applyProtection="1">
      <alignment horizontal="left" vertical="center" wrapText="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4" borderId="9" xfId="0" applyFont="1" applyFill="1" applyBorder="1" applyAlignment="1" applyProtection="1">
      <alignment vertical="center" wrapText="1"/>
    </xf>
    <xf numFmtId="16" fontId="11" fillId="0" borderId="9" xfId="0" applyNumberFormat="1" applyFont="1" applyFill="1" applyBorder="1" applyAlignment="1" applyProtection="1">
      <alignment horizontal="center" vertical="center" wrapText="1"/>
    </xf>
    <xf numFmtId="0" fontId="13" fillId="0" borderId="0" xfId="7" applyFont="1" applyFill="1" applyBorder="1" applyAlignment="1" applyProtection="1">
      <alignment horizontal="center" vertical="center"/>
    </xf>
    <xf numFmtId="173" fontId="13" fillId="0" borderId="0" xfId="7" applyNumberFormat="1" applyFont="1" applyFill="1" applyBorder="1" applyAlignment="1" applyProtection="1">
      <alignment horizontal="center" vertical="center"/>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PTyCI!$E$216:$H$216</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PTyCI!$E$217:$H$217</c:f>
              <c:numCache>
                <c:formatCode>0.00%</c:formatCode>
                <c:ptCount val="4"/>
                <c:pt idx="0" formatCode="General">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346895872"/>
        <c:axId val="346897792"/>
      </c:lineChart>
      <c:catAx>
        <c:axId val="34689587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46897792"/>
        <c:crossesAt val="0"/>
        <c:auto val="1"/>
        <c:lblAlgn val="ctr"/>
        <c:lblOffset val="100"/>
        <c:noMultiLvlLbl val="0"/>
      </c:catAx>
      <c:valAx>
        <c:axId val="3468977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4689587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PTyCI!$E$219:$H$219</c:f>
              <c:numCache>
                <c:formatCode>_("$"* #,##0.00_);_("$"* \(#,##0.00\);_("$"*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PTyCI!$E$220:$H$220</c:f>
              <c:numCache>
                <c:formatCode>_("$"* #,##0.00_);_("$"* \(#,##0.00\);_("$"*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53236352"/>
        <c:axId val="253238272"/>
      </c:lineChart>
      <c:catAx>
        <c:axId val="253236352"/>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3238272"/>
        <c:crosses val="autoZero"/>
        <c:auto val="1"/>
        <c:lblAlgn val="ctr"/>
        <c:lblOffset val="100"/>
        <c:noMultiLvlLbl val="0"/>
      </c:catAx>
      <c:valAx>
        <c:axId val="2532382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5323635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53" t="s">
        <v>318</v>
      </c>
      <c r="B3" s="223" t="s">
        <v>48</v>
      </c>
      <c r="C3" s="224"/>
      <c r="D3" s="224"/>
      <c r="E3" s="353" t="s">
        <v>49</v>
      </c>
    </row>
    <row r="4" spans="1:5" ht="15" customHeight="1" x14ac:dyDescent="0.2">
      <c r="A4" s="353"/>
      <c r="B4" s="223" t="s">
        <v>50</v>
      </c>
      <c r="C4" s="224"/>
      <c r="D4" s="224"/>
      <c r="E4" s="353"/>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53" t="s">
        <v>318</v>
      </c>
      <c r="B225" s="353" t="s">
        <v>48</v>
      </c>
      <c r="C225" s="353"/>
      <c r="D225" s="353"/>
      <c r="E225" s="353" t="s">
        <v>49</v>
      </c>
    </row>
    <row r="226" spans="1:5" ht="15" customHeight="1" x14ac:dyDescent="0.2">
      <c r="A226" s="353"/>
      <c r="B226" s="353" t="s">
        <v>50</v>
      </c>
      <c r="C226" s="353"/>
      <c r="D226" s="353"/>
      <c r="E226" s="353"/>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53" t="s">
        <v>318</v>
      </c>
      <c r="B237" s="353" t="s">
        <v>48</v>
      </c>
      <c r="C237" s="353"/>
      <c r="D237" s="353"/>
      <c r="E237" s="353" t="s">
        <v>307</v>
      </c>
    </row>
    <row r="238" spans="1:5" ht="15" customHeight="1" x14ac:dyDescent="0.2">
      <c r="A238" s="353"/>
      <c r="B238" s="353"/>
      <c r="C238" s="353"/>
      <c r="D238" s="353"/>
      <c r="E238" s="353"/>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53" t="s">
        <v>318</v>
      </c>
      <c r="B264" s="353" t="s">
        <v>48</v>
      </c>
      <c r="C264" s="353"/>
      <c r="D264" s="353"/>
      <c r="E264" s="353" t="s">
        <v>307</v>
      </c>
    </row>
    <row r="265" spans="1:496" ht="15" customHeight="1" x14ac:dyDescent="0.2">
      <c r="A265" s="353"/>
      <c r="B265" s="353"/>
      <c r="C265" s="353"/>
      <c r="D265" s="353"/>
      <c r="E265" s="353"/>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53" t="s">
        <v>318</v>
      </c>
      <c r="B273" s="353" t="s">
        <v>48</v>
      </c>
      <c r="C273" s="353"/>
      <c r="D273" s="353"/>
      <c r="E273" s="353" t="s">
        <v>320</v>
      </c>
    </row>
    <row r="274" spans="1:496" ht="15" customHeight="1" x14ac:dyDescent="0.2">
      <c r="A274" s="353"/>
      <c r="B274" s="353" t="s">
        <v>50</v>
      </c>
      <c r="C274" s="353"/>
      <c r="D274" s="353"/>
      <c r="E274" s="353"/>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53" t="s">
        <v>318</v>
      </c>
      <c r="B288" s="353" t="s">
        <v>48</v>
      </c>
      <c r="C288" s="353"/>
      <c r="D288" s="353"/>
      <c r="E288" s="353" t="s">
        <v>329</v>
      </c>
    </row>
    <row r="289" spans="1:5" ht="15" customHeight="1" x14ac:dyDescent="0.2">
      <c r="A289" s="353"/>
      <c r="B289" s="353" t="s">
        <v>50</v>
      </c>
      <c r="C289" s="353"/>
      <c r="D289" s="353"/>
      <c r="E289" s="353"/>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53" t="s">
        <v>318</v>
      </c>
      <c r="B303" s="353" t="s">
        <v>48</v>
      </c>
      <c r="C303" s="353"/>
      <c r="D303" s="353"/>
      <c r="E303" s="353" t="s">
        <v>49</v>
      </c>
    </row>
    <row r="304" spans="1:5" ht="15" customHeight="1" x14ac:dyDescent="0.2">
      <c r="A304" s="353"/>
      <c r="B304" s="353" t="s">
        <v>50</v>
      </c>
      <c r="C304" s="353"/>
      <c r="D304" s="353"/>
      <c r="E304" s="353"/>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53" t="s">
        <v>318</v>
      </c>
      <c r="B450" s="353" t="s">
        <v>452</v>
      </c>
      <c r="C450" s="353"/>
      <c r="D450" s="353"/>
      <c r="E450" s="353" t="s">
        <v>49</v>
      </c>
    </row>
    <row r="451" spans="1:5" ht="15" customHeight="1" x14ac:dyDescent="0.2">
      <c r="A451" s="353"/>
      <c r="B451" s="353" t="s">
        <v>453</v>
      </c>
      <c r="C451" s="353"/>
      <c r="D451" s="353"/>
      <c r="E451" s="353"/>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53" t="s">
        <v>252</v>
      </c>
      <c r="C487" s="224"/>
      <c r="D487" s="224"/>
      <c r="E487" s="353" t="s">
        <v>253</v>
      </c>
    </row>
    <row r="488" spans="1:5" ht="15" customHeight="1" x14ac:dyDescent="0.2">
      <c r="A488" s="224"/>
      <c r="B488" s="353"/>
      <c r="C488" s="224"/>
      <c r="D488" s="224"/>
      <c r="E488" s="353"/>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53" t="s">
        <v>252</v>
      </c>
      <c r="C511" s="224"/>
      <c r="D511" s="224"/>
      <c r="E511" s="353" t="s">
        <v>253</v>
      </c>
    </row>
    <row r="512" spans="1:5" ht="15" customHeight="1" x14ac:dyDescent="0.2">
      <c r="A512" s="224"/>
      <c r="B512" s="353"/>
      <c r="C512" s="224"/>
      <c r="D512" s="224"/>
      <c r="E512" s="353"/>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53" t="s">
        <v>318</v>
      </c>
      <c r="B530" s="353" t="s">
        <v>48</v>
      </c>
      <c r="C530" s="353"/>
      <c r="D530" s="353"/>
      <c r="E530" s="353" t="s">
        <v>49</v>
      </c>
    </row>
    <row r="531" spans="1:5" ht="15" customHeight="1" x14ac:dyDescent="0.2">
      <c r="A531" s="353"/>
      <c r="B531" s="353" t="s">
        <v>50</v>
      </c>
      <c r="C531" s="353"/>
      <c r="D531" s="353"/>
      <c r="E531" s="353"/>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CA.ME. SAN JUAN SOCIEDAD DEL ESTADO</v>
      </c>
      <c r="E1" s="4"/>
    </row>
    <row r="2" spans="1:6" s="6" customFormat="1" ht="20.100000000000001" customHeight="1" x14ac:dyDescent="0.2">
      <c r="A2" s="13" t="s">
        <v>12</v>
      </c>
      <c r="B2" s="13" t="str">
        <f>Obra</f>
        <v>CIERRE PERIMETRAL - OBRA CIVIL Ca.Me. SAN JUAN S.E.</v>
      </c>
    </row>
    <row r="3" spans="1:6" s="6" customFormat="1" ht="20.100000000000001" customHeight="1" x14ac:dyDescent="0.2">
      <c r="A3" s="13" t="s">
        <v>16</v>
      </c>
      <c r="B3" s="13" t="str">
        <f>Ubicación</f>
        <v>DEPARTAMENTO SARMIENTO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0" t="s">
        <v>40</v>
      </c>
      <c r="B7" s="411"/>
      <c r="C7" s="411"/>
      <c r="D7" s="411"/>
      <c r="E7" s="412"/>
    </row>
    <row r="8" spans="1:6" ht="20.100000000000001" customHeight="1" x14ac:dyDescent="0.2">
      <c r="A8" s="413" t="s">
        <v>599</v>
      </c>
      <c r="B8" s="414"/>
      <c r="C8" s="415"/>
      <c r="D8" s="415"/>
      <c r="E8" s="416"/>
    </row>
    <row r="10" spans="1:6" ht="20.100000000000001" customHeight="1" x14ac:dyDescent="0.2">
      <c r="A10" s="408"/>
      <c r="B10" s="409"/>
      <c r="C10" s="68" t="s">
        <v>44</v>
      </c>
      <c r="D10" s="69" t="s">
        <v>41</v>
      </c>
      <c r="E10" s="69" t="s">
        <v>42</v>
      </c>
    </row>
    <row r="11" spans="1:6" ht="20.100000000000001" customHeight="1" x14ac:dyDescent="0.2">
      <c r="A11" s="406" t="s">
        <v>977</v>
      </c>
      <c r="B11" s="407"/>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08"/>
      <c r="B17" s="409"/>
      <c r="C17" s="91"/>
      <c r="D17" s="15">
        <f t="shared" si="0"/>
        <v>0</v>
      </c>
      <c r="E17" s="15">
        <f t="shared" si="1"/>
        <v>0</v>
      </c>
    </row>
    <row r="18" spans="1:5" ht="20.100000000000001" customHeight="1" x14ac:dyDescent="0.2">
      <c r="A18" s="408"/>
      <c r="B18" s="409"/>
      <c r="C18" s="91"/>
      <c r="D18" s="15">
        <f t="shared" si="0"/>
        <v>0</v>
      </c>
      <c r="E18" s="15">
        <f t="shared" si="1"/>
        <v>0</v>
      </c>
    </row>
    <row r="19" spans="1:5" ht="20.100000000000001" customHeight="1" x14ac:dyDescent="0.2">
      <c r="A19" s="408"/>
      <c r="B19" s="409"/>
      <c r="C19" s="91"/>
      <c r="D19" s="15">
        <f t="shared" si="0"/>
        <v>0</v>
      </c>
      <c r="E19" s="15">
        <f t="shared" si="1"/>
        <v>0</v>
      </c>
    </row>
    <row r="20" spans="1:5" ht="20.100000000000001" customHeight="1" x14ac:dyDescent="0.2">
      <c r="A20" s="408"/>
      <c r="B20" s="409"/>
      <c r="C20" s="91"/>
      <c r="D20" s="15">
        <f t="shared" si="0"/>
        <v>0</v>
      </c>
      <c r="E20" s="15">
        <f t="shared" si="1"/>
        <v>0</v>
      </c>
    </row>
    <row r="21" spans="1:5" ht="20.100000000000001" customHeight="1" x14ac:dyDescent="0.2">
      <c r="A21" s="408"/>
      <c r="B21" s="409"/>
      <c r="C21" s="91"/>
      <c r="D21" s="15">
        <f t="shared" si="0"/>
        <v>0</v>
      </c>
      <c r="E21" s="15">
        <f t="shared" si="1"/>
        <v>0</v>
      </c>
    </row>
    <row r="22" spans="1:5" ht="20.100000000000001" customHeight="1" x14ac:dyDescent="0.2">
      <c r="A22" s="408"/>
      <c r="B22" s="409"/>
      <c r="C22" s="91"/>
      <c r="D22" s="15">
        <f t="shared" si="0"/>
        <v>0</v>
      </c>
      <c r="E22" s="15">
        <f t="shared" si="1"/>
        <v>0</v>
      </c>
    </row>
    <row r="23" spans="1:5" ht="20.100000000000001" customHeight="1" x14ac:dyDescent="0.2">
      <c r="A23" s="408"/>
      <c r="B23" s="409"/>
      <c r="C23" s="91"/>
      <c r="D23" s="15">
        <f t="shared" si="0"/>
        <v>0</v>
      </c>
      <c r="E23" s="15">
        <f t="shared" si="1"/>
        <v>0</v>
      </c>
    </row>
    <row r="24" spans="1:5" ht="20.100000000000001" customHeight="1" x14ac:dyDescent="0.2">
      <c r="A24" s="408"/>
      <c r="B24" s="409"/>
      <c r="C24" s="91"/>
      <c r="D24" s="15">
        <f t="shared" si="0"/>
        <v>0</v>
      </c>
      <c r="E24" s="15">
        <f t="shared" si="1"/>
        <v>0</v>
      </c>
    </row>
    <row r="25" spans="1:5" ht="20.100000000000001" customHeight="1" x14ac:dyDescent="0.2">
      <c r="A25" s="408"/>
      <c r="B25" s="409"/>
      <c r="C25" s="91"/>
      <c r="D25" s="15">
        <f t="shared" ref="D25:D28" si="2">IFERROR(C25/GG_Obra,0)</f>
        <v>0</v>
      </c>
      <c r="E25" s="15">
        <f t="shared" ref="E25:E28" si="3">IFERROR(C25/Gastos_Generales_Pesos,0)</f>
        <v>0</v>
      </c>
    </row>
    <row r="26" spans="1:5" ht="20.100000000000001" customHeight="1" x14ac:dyDescent="0.2">
      <c r="A26" s="408"/>
      <c r="B26" s="409"/>
      <c r="C26" s="91"/>
      <c r="D26" s="15">
        <f t="shared" si="2"/>
        <v>0</v>
      </c>
      <c r="E26" s="15">
        <f t="shared" si="3"/>
        <v>0</v>
      </c>
    </row>
    <row r="27" spans="1:5" ht="20.100000000000001" customHeight="1" x14ac:dyDescent="0.2">
      <c r="A27" s="408"/>
      <c r="B27" s="409"/>
      <c r="C27" s="91"/>
      <c r="D27" s="15">
        <f t="shared" si="2"/>
        <v>0</v>
      </c>
      <c r="E27" s="15">
        <f t="shared" si="3"/>
        <v>0</v>
      </c>
    </row>
    <row r="28" spans="1:5" ht="20.100000000000001" customHeight="1" x14ac:dyDescent="0.2">
      <c r="A28" s="408"/>
      <c r="B28" s="409"/>
      <c r="C28" s="91"/>
      <c r="D28" s="15">
        <f t="shared" si="2"/>
        <v>0</v>
      </c>
      <c r="E28" s="15">
        <f t="shared" si="3"/>
        <v>0</v>
      </c>
    </row>
    <row r="29" spans="1:5" ht="20.100000000000001" customHeight="1" x14ac:dyDescent="0.2">
      <c r="A29" s="408"/>
      <c r="B29" s="409"/>
      <c r="C29" s="91"/>
      <c r="D29" s="15">
        <f t="shared" si="0"/>
        <v>0</v>
      </c>
      <c r="E29" s="15">
        <f t="shared" si="1"/>
        <v>0</v>
      </c>
    </row>
    <row r="30" spans="1:5" ht="20.100000000000001" customHeight="1" x14ac:dyDescent="0.2">
      <c r="A30" s="408"/>
      <c r="B30" s="409"/>
      <c r="C30" s="91"/>
      <c r="D30" s="15">
        <f t="shared" si="0"/>
        <v>0</v>
      </c>
      <c r="E30" s="15">
        <f t="shared" si="1"/>
        <v>0</v>
      </c>
    </row>
    <row r="31" spans="1:5" ht="20.100000000000001" customHeight="1" x14ac:dyDescent="0.2">
      <c r="A31" s="408"/>
      <c r="B31" s="409"/>
      <c r="C31" s="91"/>
      <c r="D31" s="15">
        <f t="shared" si="0"/>
        <v>0</v>
      </c>
      <c r="E31" s="15">
        <f t="shared" si="1"/>
        <v>0</v>
      </c>
    </row>
    <row r="32" spans="1:5" ht="20.100000000000001" customHeight="1" x14ac:dyDescent="0.2">
      <c r="A32" s="408"/>
      <c r="B32" s="409"/>
      <c r="C32" s="91"/>
      <c r="D32" s="15">
        <f t="shared" si="0"/>
        <v>0</v>
      </c>
      <c r="E32" s="15">
        <f t="shared" si="1"/>
        <v>0</v>
      </c>
    </row>
    <row r="33" spans="1:5" ht="20.100000000000001" customHeight="1" x14ac:dyDescent="0.2">
      <c r="A33" s="408"/>
      <c r="B33" s="409"/>
      <c r="C33" s="91"/>
      <c r="D33" s="15">
        <f t="shared" si="0"/>
        <v>0</v>
      </c>
      <c r="E33" s="15">
        <f t="shared" si="1"/>
        <v>0</v>
      </c>
    </row>
    <row r="34" spans="1:5" ht="20.100000000000001" customHeight="1" x14ac:dyDescent="0.2">
      <c r="A34" s="408"/>
      <c r="B34" s="409"/>
      <c r="C34" s="91"/>
      <c r="D34" s="15">
        <f t="shared" si="0"/>
        <v>0</v>
      </c>
      <c r="E34" s="15">
        <f t="shared" si="1"/>
        <v>0</v>
      </c>
    </row>
    <row r="35" spans="1:5" ht="20.100000000000001" customHeight="1" x14ac:dyDescent="0.2">
      <c r="A35" s="70"/>
      <c r="B35" s="5"/>
      <c r="C35" s="5"/>
      <c r="D35" s="5"/>
      <c r="E35" s="71"/>
    </row>
    <row r="36" spans="1:5" ht="20.100000000000001" customHeight="1" x14ac:dyDescent="0.2">
      <c r="A36" s="406" t="s">
        <v>43</v>
      </c>
      <c r="B36" s="407"/>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06" t="s">
        <v>600</v>
      </c>
      <c r="B75" s="407"/>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1443</v>
      </c>
      <c r="D17" s="43" t="s">
        <v>6</v>
      </c>
    </row>
    <row r="18" spans="1:4" x14ac:dyDescent="0.2">
      <c r="A18" s="74">
        <v>15</v>
      </c>
      <c r="B18" s="48" t="str">
        <f t="shared" ref="B18" si="3">CONCATENATE($B$3,".",TEXT(A18,"0000"))</f>
        <v>I-0001.0015</v>
      </c>
      <c r="C18" s="49" t="s">
        <v>1444</v>
      </c>
      <c r="D18" s="43" t="s">
        <v>5</v>
      </c>
    </row>
    <row r="19" spans="1:4" x14ac:dyDescent="0.2">
      <c r="A19" s="74">
        <v>16</v>
      </c>
      <c r="B19" s="48" t="str">
        <f t="shared" ref="B19" si="4">CONCATENATE($B$3,".",TEXT(A19,"0000"))</f>
        <v>I-0001.0016</v>
      </c>
      <c r="C19" s="49" t="s">
        <v>1445</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1446</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2" t="s">
        <v>1210</v>
      </c>
      <c r="B449" s="46" t="str">
        <f xml:space="preserve"> CONCATENATE("I-",A449)</f>
        <v>I-0026</v>
      </c>
      <c r="C449" s="303"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4" t="s">
        <v>1212</v>
      </c>
      <c r="B454" s="304" t="str">
        <f xml:space="preserve"> CONCATENATE("I-",A454)</f>
        <v>I-0027</v>
      </c>
      <c r="C454" s="303"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2" t="s">
        <v>1214</v>
      </c>
      <c r="B463" s="304" t="s">
        <v>1396</v>
      </c>
      <c r="C463" s="303"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2"/>
      <c r="B467" s="48"/>
      <c r="C467" s="303"/>
    </row>
    <row r="468" spans="1:4" x14ac:dyDescent="0.2">
      <c r="A468" s="302" t="s">
        <v>1264</v>
      </c>
      <c r="B468" s="304" t="str">
        <f xml:space="preserve"> CONCATENATE("I-",A468)</f>
        <v>I-0029</v>
      </c>
      <c r="C468" s="303"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2" t="s">
        <v>882</v>
      </c>
      <c r="B478" s="304" t="str">
        <f xml:space="preserve"> CONCATENATE("I-",A478)</f>
        <v>I-0030</v>
      </c>
      <c r="C478" s="303"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2" t="s">
        <v>1266</v>
      </c>
      <c r="B486" s="304" t="str">
        <f xml:space="preserve"> CONCATENATE("I-",A486)</f>
        <v>I-0031</v>
      </c>
      <c r="C486" s="303"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2" t="s">
        <v>1268</v>
      </c>
      <c r="B491" s="304" t="str">
        <f xml:space="preserve"> CONCATENATE("I-",A491)</f>
        <v>I-0032</v>
      </c>
      <c r="C491" s="303"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2" t="s">
        <v>1270</v>
      </c>
      <c r="B495" s="304" t="str">
        <f xml:space="preserve"> CONCATENATE("I-",A495)</f>
        <v>I-0033</v>
      </c>
      <c r="C495" s="303"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1"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2"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100" workbookViewId="0">
      <selection activeCell="C9" sqref="C9"/>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4" t="s">
        <v>974</v>
      </c>
      <c r="B1" s="354"/>
      <c r="C1" s="354"/>
      <c r="D1" s="354"/>
      <c r="E1" s="354"/>
      <c r="F1" s="266"/>
      <c r="G1" s="121"/>
      <c r="J1" s="112"/>
    </row>
    <row r="2" spans="1:10" s="121" customFormat="1" ht="20.100000000000001" customHeight="1" x14ac:dyDescent="0.2">
      <c r="A2" s="86" t="s">
        <v>11</v>
      </c>
      <c r="C2" s="335" t="s">
        <v>1487</v>
      </c>
      <c r="D2" s="143"/>
      <c r="E2" s="86"/>
      <c r="F2" s="86"/>
      <c r="H2" s="331"/>
      <c r="J2" s="86"/>
    </row>
    <row r="3" spans="1:10" s="123" customFormat="1" ht="20.100000000000001" customHeight="1" x14ac:dyDescent="0.2">
      <c r="A3" s="122" t="s">
        <v>12</v>
      </c>
      <c r="C3" s="148" t="s">
        <v>1488</v>
      </c>
      <c r="D3" s="337"/>
      <c r="E3" s="338"/>
      <c r="F3" s="124"/>
      <c r="H3" s="332"/>
      <c r="J3" s="124"/>
    </row>
    <row r="4" spans="1:10" s="123" customFormat="1" ht="20.100000000000001" customHeight="1" x14ac:dyDescent="0.2">
      <c r="A4" s="122" t="s">
        <v>16</v>
      </c>
      <c r="C4" s="338" t="s">
        <v>1489</v>
      </c>
      <c r="D4" s="124"/>
      <c r="E4" s="124"/>
      <c r="F4" s="124"/>
      <c r="H4" s="332"/>
      <c r="J4" s="124"/>
    </row>
    <row r="5" spans="1:10" s="123" customFormat="1" ht="20.100000000000001" customHeight="1" x14ac:dyDescent="0.2">
      <c r="A5" s="122" t="s">
        <v>15</v>
      </c>
      <c r="C5" s="305"/>
      <c r="D5" s="144"/>
      <c r="H5" s="332"/>
    </row>
    <row r="6" spans="1:10" s="123" customFormat="1" ht="20.100000000000001" customHeight="1" x14ac:dyDescent="0.2">
      <c r="A6" s="122" t="s">
        <v>36</v>
      </c>
      <c r="C6" s="306" t="s">
        <v>1491</v>
      </c>
      <c r="D6" s="144"/>
      <c r="H6" s="332"/>
    </row>
    <row r="7" spans="1:10" s="123" customFormat="1" ht="20.100000000000001" customHeight="1" x14ac:dyDescent="0.2">
      <c r="A7" s="122" t="s">
        <v>18</v>
      </c>
      <c r="C7" s="310">
        <v>18118946.559999999</v>
      </c>
      <c r="D7" s="144"/>
      <c r="H7" s="332"/>
    </row>
    <row r="8" spans="1:10" s="123" customFormat="1" ht="20.100000000000001" customHeight="1" x14ac:dyDescent="0.2">
      <c r="A8" s="122" t="s">
        <v>950</v>
      </c>
      <c r="C8" s="307"/>
      <c r="D8" s="144"/>
      <c r="H8" s="332"/>
    </row>
    <row r="9" spans="1:10" s="123" customFormat="1" ht="20.100000000000001" customHeight="1" x14ac:dyDescent="0.2">
      <c r="A9" s="122" t="s">
        <v>1490</v>
      </c>
      <c r="C9" s="308">
        <v>44711</v>
      </c>
      <c r="D9" s="144"/>
      <c r="H9" s="332"/>
    </row>
    <row r="10" spans="1:10" s="123" customFormat="1" ht="20.100000000000001" customHeight="1" x14ac:dyDescent="0.2">
      <c r="A10" s="122" t="s">
        <v>17</v>
      </c>
      <c r="C10" s="309">
        <v>90</v>
      </c>
      <c r="D10" s="144"/>
      <c r="H10" s="332"/>
    </row>
    <row r="11" spans="1:10" s="123" customFormat="1" ht="20.100000000000001" customHeight="1" x14ac:dyDescent="0.2">
      <c r="B11" s="122"/>
      <c r="C11" s="125"/>
      <c r="D11" s="144"/>
      <c r="H11" s="332"/>
    </row>
    <row r="12" spans="1:10" ht="20.100000000000001" customHeight="1" x14ac:dyDescent="0.2">
      <c r="A12" s="354" t="s">
        <v>975</v>
      </c>
      <c r="B12" s="354"/>
      <c r="C12" s="354"/>
      <c r="D12" s="354"/>
      <c r="E12" s="354"/>
      <c r="F12" s="112"/>
      <c r="J12" s="112"/>
    </row>
    <row r="13" spans="1:10" s="123" customFormat="1" ht="20.100000000000001" customHeight="1" x14ac:dyDescent="0.2">
      <c r="A13" s="122" t="s">
        <v>13</v>
      </c>
      <c r="C13" s="311"/>
      <c r="D13" s="144"/>
      <c r="H13" s="332"/>
    </row>
    <row r="14" spans="1:10" s="123" customFormat="1" ht="20.100000000000001" customHeight="1" x14ac:dyDescent="0.2">
      <c r="A14" s="122" t="s">
        <v>1150</v>
      </c>
      <c r="C14" s="312"/>
      <c r="D14" s="144"/>
      <c r="H14" s="332"/>
    </row>
    <row r="15" spans="1:10" ht="20.100000000000001" customHeight="1" x14ac:dyDescent="0.2">
      <c r="A15" s="122" t="s">
        <v>969</v>
      </c>
      <c r="C15" s="313"/>
      <c r="D15" s="145"/>
      <c r="E15" s="139"/>
      <c r="F15" s="139"/>
      <c r="J15" s="139"/>
    </row>
    <row r="16" spans="1:10" ht="20.100000000000001" customHeight="1" x14ac:dyDescent="0.2">
      <c r="A16" s="122" t="s">
        <v>968</v>
      </c>
      <c r="C16" s="312"/>
      <c r="D16" s="145"/>
    </row>
    <row r="17" spans="1:10" ht="20.100000000000001" customHeight="1" x14ac:dyDescent="0.2">
      <c r="A17" s="122" t="s">
        <v>994</v>
      </c>
      <c r="C17" s="312"/>
      <c r="D17" s="145"/>
    </row>
    <row r="18" spans="1:10" ht="20.100000000000001" customHeight="1" x14ac:dyDescent="0.2">
      <c r="A18" s="122" t="s">
        <v>967</v>
      </c>
      <c r="C18" s="312"/>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58" t="s">
        <v>993</v>
      </c>
      <c r="C21" s="359"/>
      <c r="D21" s="359"/>
      <c r="E21" s="360"/>
      <c r="F21" s="112"/>
      <c r="J21" s="112"/>
    </row>
    <row r="23" spans="1:10" ht="20.100000000000001" customHeight="1" x14ac:dyDescent="0.2">
      <c r="B23" s="361" t="s">
        <v>951</v>
      </c>
      <c r="C23" s="355" t="s">
        <v>0</v>
      </c>
      <c r="D23" s="362" t="s">
        <v>1</v>
      </c>
      <c r="E23" s="361" t="s">
        <v>2</v>
      </c>
      <c r="F23" s="148"/>
      <c r="G23" s="355" t="s">
        <v>996</v>
      </c>
      <c r="H23" s="355"/>
      <c r="I23" s="262"/>
      <c r="J23" s="356" t="s">
        <v>995</v>
      </c>
    </row>
    <row r="24" spans="1:10" ht="20.100000000000001" customHeight="1" x14ac:dyDescent="0.2">
      <c r="B24" s="361"/>
      <c r="C24" s="355"/>
      <c r="D24" s="362"/>
      <c r="E24" s="361"/>
      <c r="F24" s="148"/>
      <c r="G24" s="141" t="s">
        <v>997</v>
      </c>
      <c r="H24" s="325" t="s">
        <v>1</v>
      </c>
      <c r="I24" s="263"/>
      <c r="J24" s="357"/>
    </row>
    <row r="25" spans="1:10" ht="20.100000000000001" customHeight="1" x14ac:dyDescent="0.2">
      <c r="B25" s="84"/>
      <c r="C25" s="140"/>
      <c r="D25" s="146"/>
      <c r="E25" s="84"/>
      <c r="F25" s="148"/>
      <c r="G25" s="264"/>
      <c r="H25" s="333"/>
      <c r="J25" s="126"/>
    </row>
    <row r="26" spans="1:10" ht="24.95" customHeight="1" x14ac:dyDescent="0.2">
      <c r="A26" s="87">
        <f>IF(D26=0,A25,A25+1)</f>
        <v>0</v>
      </c>
      <c r="B26" s="343">
        <v>1</v>
      </c>
      <c r="C26" s="351" t="str">
        <f t="shared" ref="C26:C57" si="0">IFERROR(VLOOKUP(J26,Tabla_Items,2,FALSE),G26)</f>
        <v>TRABAJOS PRELIMINARES</v>
      </c>
      <c r="D26" s="147">
        <f t="shared" ref="D26:D89" si="1">IFERROR(VLOOKUP(J26,Tabla_Items,3,FALSE),H26)</f>
        <v>0</v>
      </c>
      <c r="E26" s="326"/>
      <c r="F26" s="209"/>
      <c r="G26" s="330" t="s">
        <v>780</v>
      </c>
      <c r="H26" s="329">
        <v>0</v>
      </c>
      <c r="I26" s="142"/>
      <c r="J26" s="328"/>
    </row>
    <row r="27" spans="1:10" ht="24.95" customHeight="1" x14ac:dyDescent="0.2">
      <c r="A27" s="87">
        <f t="shared" ref="A27:A90" si="2">IF(D27=0,A26,A26+1)</f>
        <v>1</v>
      </c>
      <c r="B27" s="342" t="s">
        <v>1447</v>
      </c>
      <c r="C27" s="350" t="str">
        <f t="shared" si="0"/>
        <v>Limpieza de Terreno y Desmonte</v>
      </c>
      <c r="D27" s="147" t="str">
        <f t="shared" si="1"/>
        <v>gl</v>
      </c>
      <c r="E27" s="327"/>
      <c r="F27" s="210"/>
      <c r="G27" s="328" t="s">
        <v>1459</v>
      </c>
      <c r="H27" s="329" t="s">
        <v>5</v>
      </c>
      <c r="I27" s="142"/>
      <c r="J27" s="328"/>
    </row>
    <row r="28" spans="1:10" ht="24.95" customHeight="1" x14ac:dyDescent="0.2">
      <c r="A28" s="87">
        <f t="shared" si="2"/>
        <v>2</v>
      </c>
      <c r="B28" s="342" t="s">
        <v>1455</v>
      </c>
      <c r="C28" s="350" t="str">
        <f t="shared" si="0"/>
        <v>Replanteo</v>
      </c>
      <c r="D28" s="147" t="str">
        <f t="shared" si="1"/>
        <v>ml</v>
      </c>
      <c r="E28" s="327"/>
      <c r="F28" s="210"/>
      <c r="G28" s="328" t="s">
        <v>1426</v>
      </c>
      <c r="H28" s="329" t="s">
        <v>607</v>
      </c>
      <c r="I28" s="142"/>
      <c r="J28" s="328"/>
    </row>
    <row r="29" spans="1:10" ht="24.95" customHeight="1" x14ac:dyDescent="0.2">
      <c r="A29" s="87">
        <f t="shared" si="2"/>
        <v>2</v>
      </c>
      <c r="B29" s="349">
        <v>2</v>
      </c>
      <c r="C29" s="351" t="str">
        <f t="shared" si="0"/>
        <v>MOVIMIENTOS DE SUELOS</v>
      </c>
      <c r="D29" s="147">
        <f t="shared" si="1"/>
        <v>0</v>
      </c>
      <c r="E29" s="327"/>
      <c r="F29" s="210"/>
      <c r="G29" s="330" t="s">
        <v>791</v>
      </c>
      <c r="H29" s="329">
        <v>0</v>
      </c>
      <c r="I29" s="142"/>
      <c r="J29" s="328"/>
    </row>
    <row r="30" spans="1:10" ht="24.95" customHeight="1" x14ac:dyDescent="0.2">
      <c r="A30" s="87">
        <f t="shared" si="2"/>
        <v>3</v>
      </c>
      <c r="B30" s="342" t="s">
        <v>1448</v>
      </c>
      <c r="C30" s="350" t="str">
        <f t="shared" si="0"/>
        <v>Excavación para Fundaciones</v>
      </c>
      <c r="D30" s="147" t="str">
        <f t="shared" si="1"/>
        <v>m3</v>
      </c>
      <c r="E30" s="327"/>
      <c r="F30" s="210"/>
      <c r="G30" s="328" t="s">
        <v>1460</v>
      </c>
      <c r="H30" s="329" t="s">
        <v>6</v>
      </c>
      <c r="I30" s="142"/>
      <c r="J30" s="328"/>
    </row>
    <row r="31" spans="1:10" ht="24.95" customHeight="1" x14ac:dyDescent="0.2">
      <c r="A31" s="87">
        <f t="shared" si="2"/>
        <v>3</v>
      </c>
      <c r="B31" s="349">
        <v>3</v>
      </c>
      <c r="C31" s="351" t="str">
        <f t="shared" si="0"/>
        <v>ESTRUCTURAS RESISTENTES</v>
      </c>
      <c r="D31" s="147">
        <f t="shared" si="1"/>
        <v>0</v>
      </c>
      <c r="E31" s="327"/>
      <c r="F31" s="210"/>
      <c r="G31" s="417" t="s">
        <v>1461</v>
      </c>
      <c r="H31" s="329">
        <v>0</v>
      </c>
      <c r="I31" s="142"/>
      <c r="J31" s="328"/>
    </row>
    <row r="32" spans="1:10" ht="24.95" customHeight="1" x14ac:dyDescent="0.2">
      <c r="A32" s="87">
        <f t="shared" si="2"/>
        <v>3</v>
      </c>
      <c r="B32" s="418" t="s">
        <v>1449</v>
      </c>
      <c r="C32" s="351" t="str">
        <f t="shared" si="0"/>
        <v>HORMIGON SIMPLE NO ESTRUCTURAL</v>
      </c>
      <c r="D32" s="147">
        <f t="shared" si="1"/>
        <v>0</v>
      </c>
      <c r="E32" s="327"/>
      <c r="F32" s="210"/>
      <c r="G32" s="417" t="s">
        <v>1462</v>
      </c>
      <c r="H32" s="329"/>
      <c r="I32" s="142"/>
      <c r="J32" s="328"/>
    </row>
    <row r="33" spans="1:10" ht="24.95" customHeight="1" x14ac:dyDescent="0.2">
      <c r="A33" s="87">
        <f t="shared" si="2"/>
        <v>4</v>
      </c>
      <c r="B33" s="341" t="s">
        <v>1479</v>
      </c>
      <c r="C33" s="350" t="str">
        <f t="shared" si="0"/>
        <v>Hormigón de Limpieza</v>
      </c>
      <c r="D33" s="147" t="str">
        <f t="shared" si="1"/>
        <v>m2</v>
      </c>
      <c r="E33" s="327"/>
      <c r="F33" s="210"/>
      <c r="G33" s="328" t="s">
        <v>1463</v>
      </c>
      <c r="H33" s="329" t="s">
        <v>7</v>
      </c>
      <c r="I33" s="142"/>
      <c r="J33" s="328"/>
    </row>
    <row r="34" spans="1:10" ht="24.95" customHeight="1" x14ac:dyDescent="0.2">
      <c r="A34" s="87">
        <f t="shared" si="2"/>
        <v>4</v>
      </c>
      <c r="B34" s="343" t="s">
        <v>1450</v>
      </c>
      <c r="C34" s="351" t="str">
        <f t="shared" si="0"/>
        <v xml:space="preserve">HORMIGÓN ARMADO </v>
      </c>
      <c r="D34" s="147">
        <f t="shared" si="1"/>
        <v>0</v>
      </c>
      <c r="E34" s="327"/>
      <c r="F34" s="210"/>
      <c r="G34" s="330" t="s">
        <v>1464</v>
      </c>
      <c r="H34" s="329"/>
      <c r="I34" s="142"/>
      <c r="J34" s="328"/>
    </row>
    <row r="35" spans="1:10" ht="24.95" customHeight="1" x14ac:dyDescent="0.2">
      <c r="A35" s="87">
        <f t="shared" si="2"/>
        <v>5</v>
      </c>
      <c r="B35" s="341" t="s">
        <v>1480</v>
      </c>
      <c r="C35" s="350" t="str">
        <f t="shared" si="0"/>
        <v>Bases para Postes de Hormigón Armado premoldeado</v>
      </c>
      <c r="D35" s="147" t="str">
        <f t="shared" si="1"/>
        <v>m3</v>
      </c>
      <c r="E35" s="327"/>
      <c r="F35" s="210"/>
      <c r="G35" s="328" t="s">
        <v>1465</v>
      </c>
      <c r="H35" s="329" t="s">
        <v>6</v>
      </c>
      <c r="I35" s="142"/>
      <c r="J35" s="328"/>
    </row>
    <row r="36" spans="1:10" ht="24.95" customHeight="1" x14ac:dyDescent="0.2">
      <c r="A36" s="87">
        <f t="shared" si="2"/>
        <v>6</v>
      </c>
      <c r="B36" s="341" t="s">
        <v>1481</v>
      </c>
      <c r="C36" s="350" t="str">
        <f t="shared" si="0"/>
        <v>Vigas de Fundación</v>
      </c>
      <c r="D36" s="147" t="str">
        <f t="shared" si="1"/>
        <v>m3</v>
      </c>
      <c r="E36" s="327"/>
      <c r="F36" s="210"/>
      <c r="G36" s="336" t="s">
        <v>1466</v>
      </c>
      <c r="H36" s="329" t="s">
        <v>6</v>
      </c>
      <c r="I36" s="142"/>
      <c r="J36" s="328"/>
    </row>
    <row r="37" spans="1:10" ht="24.95" customHeight="1" x14ac:dyDescent="0.2">
      <c r="A37" s="87">
        <f t="shared" si="2"/>
        <v>7</v>
      </c>
      <c r="B37" s="341" t="s">
        <v>1482</v>
      </c>
      <c r="C37" s="350" t="str">
        <f t="shared" si="0"/>
        <v>Colocación de Postes de Hormigón Armado Premoldeado</v>
      </c>
      <c r="D37" s="147" t="str">
        <f t="shared" si="1"/>
        <v>ml</v>
      </c>
      <c r="E37" s="327"/>
      <c r="F37" s="210"/>
      <c r="G37" s="328" t="s">
        <v>1467</v>
      </c>
      <c r="H37" s="329" t="s">
        <v>607</v>
      </c>
      <c r="I37" s="142"/>
      <c r="J37" s="328"/>
    </row>
    <row r="38" spans="1:10" ht="24.95" customHeight="1" x14ac:dyDescent="0.2">
      <c r="A38" s="87">
        <f t="shared" si="2"/>
        <v>8</v>
      </c>
      <c r="B38" s="341" t="s">
        <v>1483</v>
      </c>
      <c r="C38" s="350" t="str">
        <f t="shared" si="0"/>
        <v>Colocacion de Puntales de Hormigón Armado Premoldeado</v>
      </c>
      <c r="D38" s="147" t="str">
        <f t="shared" si="1"/>
        <v>ml</v>
      </c>
      <c r="E38" s="327"/>
      <c r="F38" s="210"/>
      <c r="G38" s="328" t="s">
        <v>1468</v>
      </c>
      <c r="H38" s="329" t="s">
        <v>607</v>
      </c>
      <c r="I38" s="142"/>
      <c r="J38" s="328"/>
    </row>
    <row r="39" spans="1:10" ht="24.95" customHeight="1" x14ac:dyDescent="0.2">
      <c r="A39" s="87">
        <f t="shared" si="2"/>
        <v>8</v>
      </c>
      <c r="B39" s="343" t="s">
        <v>1451</v>
      </c>
      <c r="C39" s="351" t="str">
        <f t="shared" si="0"/>
        <v>ESTRUCTURAS METÁLICAS</v>
      </c>
      <c r="D39" s="147">
        <f t="shared" si="1"/>
        <v>0</v>
      </c>
      <c r="E39" s="327"/>
      <c r="F39" s="210"/>
      <c r="G39" s="330" t="s">
        <v>1469</v>
      </c>
      <c r="H39" s="329"/>
      <c r="I39" s="142"/>
      <c r="J39" s="328"/>
    </row>
    <row r="40" spans="1:10" ht="24.95" customHeight="1" x14ac:dyDescent="0.2">
      <c r="A40" s="87">
        <f t="shared" si="2"/>
        <v>9</v>
      </c>
      <c r="B40" s="341" t="s">
        <v>1484</v>
      </c>
      <c r="C40" s="350" t="str">
        <f t="shared" si="0"/>
        <v>Colocación de Malla romboidal con Planchuelas</v>
      </c>
      <c r="D40" s="147" t="str">
        <f t="shared" si="1"/>
        <v>ml</v>
      </c>
      <c r="E40" s="327"/>
      <c r="F40" s="210"/>
      <c r="G40" s="328" t="s">
        <v>1470</v>
      </c>
      <c r="H40" s="329" t="s">
        <v>607</v>
      </c>
      <c r="I40" s="142"/>
      <c r="J40" s="328"/>
    </row>
    <row r="41" spans="1:10" ht="24.95" customHeight="1" x14ac:dyDescent="0.2">
      <c r="A41" s="87">
        <f t="shared" si="2"/>
        <v>10</v>
      </c>
      <c r="B41" s="341" t="s">
        <v>1485</v>
      </c>
      <c r="C41" s="350" t="str">
        <f t="shared" si="0"/>
        <v>Colocación de Tensores para Malla de Cierre</v>
      </c>
      <c r="D41" s="147" t="str">
        <f t="shared" si="1"/>
        <v>ml</v>
      </c>
      <c r="E41" s="327"/>
      <c r="F41" s="210"/>
      <c r="G41" s="328" t="s">
        <v>1471</v>
      </c>
      <c r="H41" s="329" t="s">
        <v>607</v>
      </c>
      <c r="I41" s="142"/>
      <c r="J41" s="328"/>
    </row>
    <row r="42" spans="1:10" ht="24.95" customHeight="1" x14ac:dyDescent="0.2">
      <c r="A42" s="87">
        <f t="shared" si="2"/>
        <v>11</v>
      </c>
      <c r="B42" s="341" t="s">
        <v>1486</v>
      </c>
      <c r="C42" s="350" t="str">
        <f t="shared" si="0"/>
        <v xml:space="preserve">Colocación de Alambres de Púa  </v>
      </c>
      <c r="D42" s="147" t="str">
        <f t="shared" si="1"/>
        <v>ml</v>
      </c>
      <c r="E42" s="327"/>
      <c r="F42" s="210"/>
      <c r="G42" s="328" t="s">
        <v>1472</v>
      </c>
      <c r="H42" s="329" t="s">
        <v>607</v>
      </c>
      <c r="I42" s="142"/>
      <c r="J42" s="328"/>
    </row>
    <row r="43" spans="1:10" ht="24.95" customHeight="1" x14ac:dyDescent="0.2">
      <c r="A43" s="87">
        <f t="shared" si="2"/>
        <v>11</v>
      </c>
      <c r="B43" s="343">
        <v>4</v>
      </c>
      <c r="C43" s="351" t="str">
        <f t="shared" si="0"/>
        <v xml:space="preserve">AISLACIONES </v>
      </c>
      <c r="D43" s="147">
        <f t="shared" si="1"/>
        <v>0</v>
      </c>
      <c r="E43" s="327"/>
      <c r="F43" s="210"/>
      <c r="G43" s="330" t="s">
        <v>1473</v>
      </c>
      <c r="H43" s="329"/>
      <c r="I43" s="142"/>
      <c r="J43" s="328"/>
    </row>
    <row r="44" spans="1:10" ht="24.95" customHeight="1" x14ac:dyDescent="0.2">
      <c r="A44" s="87">
        <f t="shared" si="2"/>
        <v>12</v>
      </c>
      <c r="B44" s="341" t="s">
        <v>1452</v>
      </c>
      <c r="C44" s="350" t="str">
        <f t="shared" si="0"/>
        <v>Aislacion contra Salitre</v>
      </c>
      <c r="D44" s="147" t="str">
        <f t="shared" si="1"/>
        <v>ml</v>
      </c>
      <c r="E44" s="327"/>
      <c r="F44" s="210"/>
      <c r="G44" s="328" t="s">
        <v>1474</v>
      </c>
      <c r="H44" s="329" t="s">
        <v>607</v>
      </c>
      <c r="I44" s="142"/>
      <c r="J44" s="328"/>
    </row>
    <row r="45" spans="1:10" ht="24.95" customHeight="1" x14ac:dyDescent="0.2">
      <c r="A45" s="87">
        <f t="shared" si="2"/>
        <v>12</v>
      </c>
      <c r="B45" s="343">
        <v>5</v>
      </c>
      <c r="C45" s="351" t="str">
        <f t="shared" si="0"/>
        <v>PINTURAS</v>
      </c>
      <c r="D45" s="147">
        <f t="shared" si="1"/>
        <v>0</v>
      </c>
      <c r="E45" s="327"/>
      <c r="F45" s="210"/>
      <c r="G45" s="330" t="s">
        <v>885</v>
      </c>
      <c r="H45" s="329"/>
      <c r="I45" s="142"/>
      <c r="J45" s="328"/>
    </row>
    <row r="46" spans="1:10" ht="24.95" customHeight="1" x14ac:dyDescent="0.2">
      <c r="A46" s="87">
        <f t="shared" si="2"/>
        <v>13</v>
      </c>
      <c r="B46" s="341" t="s">
        <v>1453</v>
      </c>
      <c r="C46" s="350" t="str">
        <f t="shared" si="0"/>
        <v>Pintura para Estructura Metálica</v>
      </c>
      <c r="D46" s="147" t="str">
        <f t="shared" si="1"/>
        <v>m2</v>
      </c>
      <c r="E46" s="327"/>
      <c r="F46" s="210"/>
      <c r="G46" s="336" t="s">
        <v>1475</v>
      </c>
      <c r="H46" s="329" t="s">
        <v>7</v>
      </c>
      <c r="I46" s="142"/>
      <c r="J46" s="328"/>
    </row>
    <row r="47" spans="1:10" ht="24.95" customHeight="1" x14ac:dyDescent="0.2">
      <c r="A47" s="87">
        <f t="shared" si="2"/>
        <v>13</v>
      </c>
      <c r="B47" s="343">
        <v>6</v>
      </c>
      <c r="C47" s="351" t="str">
        <f t="shared" si="0"/>
        <v>INSTALACIÓN SANITARIA</v>
      </c>
      <c r="D47" s="147">
        <f t="shared" si="1"/>
        <v>0</v>
      </c>
      <c r="E47" s="327"/>
      <c r="F47" s="210"/>
      <c r="G47" s="330" t="s">
        <v>1457</v>
      </c>
      <c r="H47" s="329"/>
      <c r="I47" s="142"/>
      <c r="J47" s="328"/>
    </row>
    <row r="48" spans="1:10" ht="24.95" customHeight="1" x14ac:dyDescent="0.2">
      <c r="A48" s="87">
        <f t="shared" si="2"/>
        <v>14</v>
      </c>
      <c r="B48" s="341">
        <v>6.1</v>
      </c>
      <c r="C48" s="350" t="str">
        <f t="shared" si="0"/>
        <v>Desague Pluvial</v>
      </c>
      <c r="D48" s="147" t="str">
        <f t="shared" si="1"/>
        <v>gl</v>
      </c>
      <c r="E48" s="327"/>
      <c r="F48" s="210"/>
      <c r="G48" s="328" t="s">
        <v>1458</v>
      </c>
      <c r="H48" s="329" t="s">
        <v>5</v>
      </c>
      <c r="I48" s="142"/>
      <c r="J48" s="328"/>
    </row>
    <row r="49" spans="1:10" ht="24.95" customHeight="1" x14ac:dyDescent="0.2">
      <c r="A49" s="87">
        <f t="shared" si="2"/>
        <v>14</v>
      </c>
      <c r="B49" s="343">
        <v>7</v>
      </c>
      <c r="C49" s="351" t="str">
        <f t="shared" si="0"/>
        <v>LIMPIEZA  DE OBRA</v>
      </c>
      <c r="D49" s="147">
        <f t="shared" si="1"/>
        <v>0</v>
      </c>
      <c r="E49" s="327"/>
      <c r="F49" s="210"/>
      <c r="G49" s="417" t="s">
        <v>1476</v>
      </c>
      <c r="H49" s="329">
        <v>0</v>
      </c>
      <c r="I49" s="142"/>
      <c r="J49" s="328"/>
    </row>
    <row r="50" spans="1:10" ht="24.95" customHeight="1" x14ac:dyDescent="0.2">
      <c r="A50" s="87">
        <f t="shared" si="2"/>
        <v>15</v>
      </c>
      <c r="B50" s="341" t="s">
        <v>1454</v>
      </c>
      <c r="C50" s="350" t="str">
        <f t="shared" si="0"/>
        <v xml:space="preserve">Limpieza Periódica </v>
      </c>
      <c r="D50" s="147" t="str">
        <f t="shared" si="1"/>
        <v>ml</v>
      </c>
      <c r="E50" s="327"/>
      <c r="F50" s="210"/>
      <c r="G50" s="336" t="s">
        <v>1477</v>
      </c>
      <c r="H50" s="329" t="s">
        <v>607</v>
      </c>
      <c r="I50" s="142"/>
      <c r="J50" s="328"/>
    </row>
    <row r="51" spans="1:10" ht="24.95" customHeight="1" x14ac:dyDescent="0.2">
      <c r="A51" s="87">
        <f t="shared" si="2"/>
        <v>16</v>
      </c>
      <c r="B51" s="341" t="s">
        <v>1456</v>
      </c>
      <c r="C51" s="350" t="str">
        <f t="shared" si="0"/>
        <v>Limpieza Final de Obra</v>
      </c>
      <c r="D51" s="147" t="str">
        <f t="shared" si="1"/>
        <v>gl</v>
      </c>
      <c r="E51" s="327"/>
      <c r="F51" s="210"/>
      <c r="G51" s="328" t="s">
        <v>1478</v>
      </c>
      <c r="H51" s="329" t="s">
        <v>5</v>
      </c>
      <c r="I51" s="142"/>
      <c r="J51" s="328"/>
    </row>
    <row r="52" spans="1:10" ht="24.95" customHeight="1" x14ac:dyDescent="0.2">
      <c r="A52" s="87">
        <f t="shared" si="2"/>
        <v>16</v>
      </c>
      <c r="B52" s="341"/>
      <c r="C52" s="347">
        <f t="shared" si="0"/>
        <v>0</v>
      </c>
      <c r="D52" s="147">
        <f t="shared" si="1"/>
        <v>0</v>
      </c>
      <c r="E52" s="327"/>
      <c r="F52" s="210"/>
      <c r="G52" s="336"/>
      <c r="H52" s="329"/>
      <c r="I52" s="142"/>
      <c r="J52" s="328"/>
    </row>
    <row r="53" spans="1:10" ht="24.95" customHeight="1" x14ac:dyDescent="0.2">
      <c r="A53" s="87">
        <f t="shared" si="2"/>
        <v>16</v>
      </c>
      <c r="B53" s="341"/>
      <c r="C53" s="347">
        <f t="shared" si="0"/>
        <v>0</v>
      </c>
      <c r="D53" s="147">
        <f t="shared" si="1"/>
        <v>0</v>
      </c>
      <c r="E53" s="327"/>
      <c r="F53" s="210"/>
      <c r="G53" s="336"/>
      <c r="H53" s="329"/>
      <c r="I53" s="142"/>
      <c r="J53" s="328"/>
    </row>
    <row r="54" spans="1:10" ht="24.95" customHeight="1" x14ac:dyDescent="0.2">
      <c r="A54" s="87">
        <f t="shared" si="2"/>
        <v>16</v>
      </c>
      <c r="B54" s="341"/>
      <c r="C54" s="347">
        <f t="shared" si="0"/>
        <v>0</v>
      </c>
      <c r="D54" s="147">
        <f t="shared" si="1"/>
        <v>0</v>
      </c>
      <c r="E54" s="327"/>
      <c r="F54" s="210"/>
      <c r="G54" s="336"/>
      <c r="H54" s="329"/>
      <c r="I54" s="142"/>
      <c r="J54" s="328"/>
    </row>
    <row r="55" spans="1:10" ht="24.95" customHeight="1" x14ac:dyDescent="0.2">
      <c r="A55" s="87">
        <f t="shared" si="2"/>
        <v>16</v>
      </c>
      <c r="B55" s="341"/>
      <c r="C55" s="347">
        <f t="shared" si="0"/>
        <v>0</v>
      </c>
      <c r="D55" s="147">
        <f t="shared" si="1"/>
        <v>0</v>
      </c>
      <c r="E55" s="327"/>
      <c r="F55" s="210"/>
      <c r="G55" s="328"/>
      <c r="H55" s="329"/>
      <c r="I55" s="142"/>
      <c r="J55" s="328"/>
    </row>
    <row r="56" spans="1:10" ht="24.95" customHeight="1" x14ac:dyDescent="0.2">
      <c r="A56" s="87">
        <f t="shared" si="2"/>
        <v>16</v>
      </c>
      <c r="B56" s="343"/>
      <c r="C56" s="346">
        <f t="shared" si="0"/>
        <v>0</v>
      </c>
      <c r="D56" s="147">
        <f t="shared" si="1"/>
        <v>0</v>
      </c>
      <c r="E56" s="327"/>
      <c r="F56" s="210"/>
      <c r="G56" s="330"/>
      <c r="H56" s="329"/>
      <c r="I56" s="142"/>
      <c r="J56" s="328"/>
    </row>
    <row r="57" spans="1:10" ht="24.95" customHeight="1" x14ac:dyDescent="0.2">
      <c r="A57" s="87">
        <f t="shared" si="2"/>
        <v>16</v>
      </c>
      <c r="B57" s="343"/>
      <c r="C57" s="346">
        <f t="shared" si="0"/>
        <v>0</v>
      </c>
      <c r="D57" s="147">
        <f t="shared" si="1"/>
        <v>0</v>
      </c>
      <c r="E57" s="327"/>
      <c r="F57" s="210"/>
      <c r="G57" s="330"/>
      <c r="H57" s="329"/>
      <c r="I57" s="142"/>
      <c r="J57" s="328"/>
    </row>
    <row r="58" spans="1:10" ht="24.95" customHeight="1" x14ac:dyDescent="0.2">
      <c r="A58" s="87">
        <f t="shared" si="2"/>
        <v>16</v>
      </c>
      <c r="B58" s="341"/>
      <c r="C58" s="347">
        <f t="shared" ref="C58:C89" si="3">IFERROR(VLOOKUP(J58,Tabla_Items,2,FALSE),G58)</f>
        <v>0</v>
      </c>
      <c r="D58" s="147">
        <f t="shared" si="1"/>
        <v>0</v>
      </c>
      <c r="E58" s="327"/>
      <c r="F58" s="210"/>
      <c r="G58" s="336"/>
      <c r="H58" s="329"/>
      <c r="I58" s="142"/>
      <c r="J58" s="328"/>
    </row>
    <row r="59" spans="1:10" ht="24.95" customHeight="1" x14ac:dyDescent="0.2">
      <c r="A59" s="87">
        <f t="shared" si="2"/>
        <v>16</v>
      </c>
      <c r="B59" s="343"/>
      <c r="C59" s="346">
        <f t="shared" si="3"/>
        <v>0</v>
      </c>
      <c r="D59" s="147">
        <f t="shared" si="1"/>
        <v>0</v>
      </c>
      <c r="E59" s="327"/>
      <c r="F59" s="210"/>
      <c r="G59" s="330"/>
      <c r="H59" s="329"/>
      <c r="I59" s="142"/>
      <c r="J59" s="328"/>
    </row>
    <row r="60" spans="1:10" ht="39.950000000000003" customHeight="1" x14ac:dyDescent="0.2">
      <c r="A60" s="87">
        <f t="shared" si="2"/>
        <v>16</v>
      </c>
      <c r="B60" s="341"/>
      <c r="C60" s="347">
        <f t="shared" si="3"/>
        <v>0</v>
      </c>
      <c r="D60" s="147">
        <f t="shared" si="1"/>
        <v>0</v>
      </c>
      <c r="E60" s="327"/>
      <c r="F60" s="210"/>
      <c r="G60" s="336"/>
      <c r="H60" s="329"/>
      <c r="I60" s="142"/>
      <c r="J60" s="328"/>
    </row>
    <row r="61" spans="1:10" ht="39.950000000000003" customHeight="1" x14ac:dyDescent="0.2">
      <c r="A61" s="87">
        <f t="shared" si="2"/>
        <v>16</v>
      </c>
      <c r="B61" s="341"/>
      <c r="C61" s="347">
        <f t="shared" si="3"/>
        <v>0</v>
      </c>
      <c r="D61" s="147">
        <f t="shared" si="1"/>
        <v>0</v>
      </c>
      <c r="E61" s="327"/>
      <c r="F61" s="210"/>
      <c r="G61" s="336"/>
      <c r="H61" s="329"/>
      <c r="I61" s="142"/>
      <c r="J61" s="328"/>
    </row>
    <row r="62" spans="1:10" ht="24.95" customHeight="1" x14ac:dyDescent="0.2">
      <c r="A62" s="87">
        <f t="shared" si="2"/>
        <v>16</v>
      </c>
      <c r="B62" s="343"/>
      <c r="C62" s="346">
        <f t="shared" si="3"/>
        <v>0</v>
      </c>
      <c r="D62" s="147">
        <f t="shared" si="1"/>
        <v>0</v>
      </c>
      <c r="E62" s="327"/>
      <c r="F62" s="210"/>
      <c r="G62" s="330"/>
      <c r="H62" s="329"/>
      <c r="I62" s="142"/>
      <c r="J62" s="328"/>
    </row>
    <row r="63" spans="1:10" ht="24.95" customHeight="1" x14ac:dyDescent="0.2">
      <c r="A63" s="87">
        <f t="shared" si="2"/>
        <v>16</v>
      </c>
      <c r="B63" s="341"/>
      <c r="C63" s="347">
        <f t="shared" si="3"/>
        <v>0</v>
      </c>
      <c r="D63" s="147">
        <f t="shared" si="1"/>
        <v>0</v>
      </c>
      <c r="E63" s="327"/>
      <c r="F63" s="210"/>
      <c r="G63" s="328"/>
      <c r="H63" s="329"/>
      <c r="I63" s="142"/>
      <c r="J63" s="328"/>
    </row>
    <row r="64" spans="1:10" ht="24.95" customHeight="1" x14ac:dyDescent="0.2">
      <c r="A64" s="87">
        <f t="shared" si="2"/>
        <v>16</v>
      </c>
      <c r="B64" s="343"/>
      <c r="C64" s="346">
        <f t="shared" si="3"/>
        <v>0</v>
      </c>
      <c r="D64" s="147">
        <f t="shared" si="1"/>
        <v>0</v>
      </c>
      <c r="E64" s="327"/>
      <c r="F64" s="210"/>
      <c r="G64" s="330"/>
      <c r="H64" s="329"/>
      <c r="I64" s="142"/>
      <c r="J64" s="328"/>
    </row>
    <row r="65" spans="1:10" ht="24.95" customHeight="1" x14ac:dyDescent="0.2">
      <c r="A65" s="87">
        <f t="shared" si="2"/>
        <v>16</v>
      </c>
      <c r="B65" s="341"/>
      <c r="C65" s="347">
        <f t="shared" si="3"/>
        <v>0</v>
      </c>
      <c r="D65" s="147">
        <f t="shared" si="1"/>
        <v>0</v>
      </c>
      <c r="E65" s="327"/>
      <c r="F65" s="210"/>
      <c r="G65" s="328"/>
      <c r="H65" s="329"/>
      <c r="I65" s="142"/>
      <c r="J65" s="328"/>
    </row>
    <row r="66" spans="1:10" ht="24.95" customHeight="1" x14ac:dyDescent="0.2">
      <c r="A66" s="87">
        <f t="shared" si="2"/>
        <v>16</v>
      </c>
      <c r="B66" s="341"/>
      <c r="C66" s="347">
        <f t="shared" si="3"/>
        <v>0</v>
      </c>
      <c r="D66" s="147">
        <f t="shared" si="1"/>
        <v>0</v>
      </c>
      <c r="E66" s="327"/>
      <c r="F66" s="210"/>
      <c r="G66" s="328"/>
      <c r="H66" s="329"/>
      <c r="I66" s="142"/>
      <c r="J66" s="328"/>
    </row>
    <row r="67" spans="1:10" ht="24.95" customHeight="1" x14ac:dyDescent="0.2">
      <c r="A67" s="87">
        <f t="shared" si="2"/>
        <v>16</v>
      </c>
      <c r="B67" s="343"/>
      <c r="C67" s="346">
        <f t="shared" si="3"/>
        <v>0</v>
      </c>
      <c r="D67" s="147">
        <f t="shared" si="1"/>
        <v>0</v>
      </c>
      <c r="E67" s="327"/>
      <c r="F67" s="210"/>
      <c r="G67" s="330"/>
      <c r="H67" s="329"/>
      <c r="I67" s="142"/>
      <c r="J67" s="328"/>
    </row>
    <row r="68" spans="1:10" ht="24.95" customHeight="1" x14ac:dyDescent="0.2">
      <c r="A68" s="87">
        <f t="shared" si="2"/>
        <v>16</v>
      </c>
      <c r="B68" s="341"/>
      <c r="C68" s="347">
        <f t="shared" si="3"/>
        <v>0</v>
      </c>
      <c r="D68" s="147">
        <f t="shared" si="1"/>
        <v>0</v>
      </c>
      <c r="E68" s="327"/>
      <c r="F68" s="210"/>
      <c r="G68" s="328"/>
      <c r="H68" s="329"/>
      <c r="I68" s="142"/>
      <c r="J68" s="328"/>
    </row>
    <row r="69" spans="1:10" ht="24.95" customHeight="1" x14ac:dyDescent="0.2">
      <c r="A69" s="87">
        <f t="shared" si="2"/>
        <v>16</v>
      </c>
      <c r="B69" s="341"/>
      <c r="C69" s="347">
        <f t="shared" si="3"/>
        <v>0</v>
      </c>
      <c r="D69" s="147">
        <f t="shared" si="1"/>
        <v>0</v>
      </c>
      <c r="E69" s="327"/>
      <c r="F69" s="210"/>
      <c r="G69" s="328"/>
      <c r="H69" s="329"/>
      <c r="I69" s="142"/>
      <c r="J69" s="328"/>
    </row>
    <row r="70" spans="1:10" ht="24.95" customHeight="1" x14ac:dyDescent="0.2">
      <c r="A70" s="87">
        <f t="shared" si="2"/>
        <v>16</v>
      </c>
      <c r="B70" s="341"/>
      <c r="C70" s="347">
        <f t="shared" si="3"/>
        <v>0</v>
      </c>
      <c r="D70" s="147">
        <f t="shared" si="1"/>
        <v>0</v>
      </c>
      <c r="E70" s="327"/>
      <c r="F70" s="210"/>
      <c r="G70" s="328"/>
      <c r="H70" s="329"/>
      <c r="I70" s="142"/>
      <c r="J70" s="328"/>
    </row>
    <row r="71" spans="1:10" ht="24.95" customHeight="1" x14ac:dyDescent="0.2">
      <c r="A71" s="87">
        <f t="shared" si="2"/>
        <v>16</v>
      </c>
      <c r="B71" s="341"/>
      <c r="C71" s="347">
        <f t="shared" si="3"/>
        <v>0</v>
      </c>
      <c r="D71" s="147">
        <f t="shared" si="1"/>
        <v>0</v>
      </c>
      <c r="E71" s="327"/>
      <c r="F71" s="210"/>
      <c r="G71" s="328"/>
      <c r="H71" s="329"/>
      <c r="I71" s="142"/>
      <c r="J71" s="328"/>
    </row>
    <row r="72" spans="1:10" ht="24.95" customHeight="1" x14ac:dyDescent="0.2">
      <c r="A72" s="87">
        <f t="shared" si="2"/>
        <v>16</v>
      </c>
      <c r="B72" s="343"/>
      <c r="C72" s="346">
        <f t="shared" si="3"/>
        <v>0</v>
      </c>
      <c r="D72" s="147">
        <f t="shared" si="1"/>
        <v>0</v>
      </c>
      <c r="E72" s="327"/>
      <c r="F72" s="210"/>
      <c r="G72" s="330"/>
      <c r="H72" s="329"/>
      <c r="I72" s="142"/>
      <c r="J72" s="328"/>
    </row>
    <row r="73" spans="1:10" ht="24.95" customHeight="1" x14ac:dyDescent="0.2">
      <c r="A73" s="87">
        <f t="shared" si="2"/>
        <v>16</v>
      </c>
      <c r="B73" s="341"/>
      <c r="C73" s="347">
        <f t="shared" si="3"/>
        <v>0</v>
      </c>
      <c r="D73" s="147">
        <f t="shared" si="1"/>
        <v>0</v>
      </c>
      <c r="E73" s="327"/>
      <c r="F73" s="210"/>
      <c r="G73" s="328"/>
      <c r="H73" s="329"/>
      <c r="I73" s="142"/>
      <c r="J73" s="328"/>
    </row>
    <row r="74" spans="1:10" ht="24.95" customHeight="1" x14ac:dyDescent="0.2">
      <c r="A74" s="87">
        <f t="shared" si="2"/>
        <v>16</v>
      </c>
      <c r="B74" s="343"/>
      <c r="C74" s="346">
        <f t="shared" si="3"/>
        <v>0</v>
      </c>
      <c r="D74" s="147">
        <f t="shared" si="1"/>
        <v>0</v>
      </c>
      <c r="E74" s="327"/>
      <c r="F74" s="210"/>
      <c r="G74" s="330"/>
      <c r="H74" s="329"/>
      <c r="I74" s="142"/>
      <c r="J74" s="328"/>
    </row>
    <row r="75" spans="1:10" ht="24.95" customHeight="1" x14ac:dyDescent="0.2">
      <c r="A75" s="87">
        <f t="shared" si="2"/>
        <v>16</v>
      </c>
      <c r="B75" s="343"/>
      <c r="C75" s="346">
        <f t="shared" si="3"/>
        <v>0</v>
      </c>
      <c r="D75" s="147">
        <f t="shared" si="1"/>
        <v>0</v>
      </c>
      <c r="E75" s="327"/>
      <c r="F75" s="210"/>
      <c r="G75" s="330"/>
      <c r="H75" s="329"/>
      <c r="I75" s="142"/>
      <c r="J75" s="328"/>
    </row>
    <row r="76" spans="1:10" ht="39.950000000000003" customHeight="1" x14ac:dyDescent="0.2">
      <c r="A76" s="87">
        <f t="shared" si="2"/>
        <v>16</v>
      </c>
      <c r="B76" s="341"/>
      <c r="C76" s="347">
        <f t="shared" si="3"/>
        <v>0</v>
      </c>
      <c r="D76" s="147">
        <f t="shared" si="1"/>
        <v>0</v>
      </c>
      <c r="E76" s="327"/>
      <c r="F76" s="210"/>
      <c r="G76" s="336"/>
      <c r="H76" s="329"/>
      <c r="I76" s="142"/>
      <c r="J76" s="328"/>
    </row>
    <row r="77" spans="1:10" ht="24.95" customHeight="1" x14ac:dyDescent="0.2">
      <c r="A77" s="87">
        <f t="shared" si="2"/>
        <v>16</v>
      </c>
      <c r="B77" s="343"/>
      <c r="C77" s="346">
        <f t="shared" si="3"/>
        <v>0</v>
      </c>
      <c r="D77" s="147">
        <f t="shared" si="1"/>
        <v>0</v>
      </c>
      <c r="E77" s="327"/>
      <c r="F77" s="210"/>
      <c r="G77" s="330"/>
      <c r="H77" s="329"/>
      <c r="I77" s="142"/>
      <c r="J77" s="328"/>
    </row>
    <row r="78" spans="1:10" ht="24.95" customHeight="1" x14ac:dyDescent="0.2">
      <c r="A78" s="87">
        <f t="shared" si="2"/>
        <v>16</v>
      </c>
      <c r="B78" s="341"/>
      <c r="C78" s="347">
        <f t="shared" si="3"/>
        <v>0</v>
      </c>
      <c r="D78" s="147">
        <f t="shared" si="1"/>
        <v>0</v>
      </c>
      <c r="E78" s="327"/>
      <c r="F78" s="210"/>
      <c r="G78" s="328"/>
      <c r="H78" s="329"/>
      <c r="I78" s="142"/>
      <c r="J78" s="328"/>
    </row>
    <row r="79" spans="1:10" ht="24.95" customHeight="1" x14ac:dyDescent="0.2">
      <c r="A79" s="87">
        <f t="shared" si="2"/>
        <v>16</v>
      </c>
      <c r="B79" s="341"/>
      <c r="C79" s="347">
        <f t="shared" si="3"/>
        <v>0</v>
      </c>
      <c r="D79" s="147">
        <f t="shared" si="1"/>
        <v>0</v>
      </c>
      <c r="E79" s="327"/>
      <c r="F79" s="210"/>
      <c r="G79" s="328"/>
      <c r="H79" s="329"/>
      <c r="I79" s="142"/>
      <c r="J79" s="328"/>
    </row>
    <row r="80" spans="1:10" ht="24.95" customHeight="1" x14ac:dyDescent="0.2">
      <c r="A80" s="87">
        <f t="shared" si="2"/>
        <v>16</v>
      </c>
      <c r="B80" s="341"/>
      <c r="C80" s="347">
        <f t="shared" si="3"/>
        <v>0</v>
      </c>
      <c r="D80" s="147">
        <f t="shared" si="1"/>
        <v>0</v>
      </c>
      <c r="E80" s="327"/>
      <c r="F80" s="210"/>
      <c r="G80" s="328"/>
      <c r="H80" s="329"/>
      <c r="I80" s="142"/>
      <c r="J80" s="328"/>
    </row>
    <row r="81" spans="1:10" ht="24.95" customHeight="1" x14ac:dyDescent="0.2">
      <c r="A81" s="87">
        <f t="shared" si="2"/>
        <v>16</v>
      </c>
      <c r="B81" s="343"/>
      <c r="C81" s="346">
        <f t="shared" si="3"/>
        <v>0</v>
      </c>
      <c r="D81" s="147">
        <f t="shared" si="1"/>
        <v>0</v>
      </c>
      <c r="E81" s="327"/>
      <c r="F81" s="210"/>
      <c r="G81" s="330"/>
      <c r="H81" s="329"/>
      <c r="I81" s="142"/>
      <c r="J81" s="328"/>
    </row>
    <row r="82" spans="1:10" ht="24.95" customHeight="1" x14ac:dyDescent="0.2">
      <c r="A82" s="87">
        <f t="shared" si="2"/>
        <v>16</v>
      </c>
      <c r="B82" s="341"/>
      <c r="C82" s="347">
        <f t="shared" si="3"/>
        <v>0</v>
      </c>
      <c r="D82" s="147">
        <f t="shared" si="1"/>
        <v>0</v>
      </c>
      <c r="E82" s="327"/>
      <c r="F82" s="210"/>
      <c r="G82" s="328"/>
      <c r="H82" s="329"/>
      <c r="I82" s="142"/>
      <c r="J82" s="328"/>
    </row>
    <row r="83" spans="1:10" ht="24.95" customHeight="1" x14ac:dyDescent="0.2">
      <c r="A83" s="87">
        <f t="shared" si="2"/>
        <v>16</v>
      </c>
      <c r="B83" s="341"/>
      <c r="C83" s="347">
        <f t="shared" si="3"/>
        <v>0</v>
      </c>
      <c r="D83" s="147">
        <f t="shared" si="1"/>
        <v>0</v>
      </c>
      <c r="E83" s="327"/>
      <c r="F83" s="210"/>
      <c r="G83" s="328"/>
      <c r="H83" s="329"/>
      <c r="I83" s="142"/>
      <c r="J83" s="328"/>
    </row>
    <row r="84" spans="1:10" ht="24.95" customHeight="1" x14ac:dyDescent="0.2">
      <c r="A84" s="87">
        <f t="shared" si="2"/>
        <v>16</v>
      </c>
      <c r="B84" s="341"/>
      <c r="C84" s="347">
        <f t="shared" si="3"/>
        <v>0</v>
      </c>
      <c r="D84" s="147">
        <f t="shared" si="1"/>
        <v>0</v>
      </c>
      <c r="E84" s="327"/>
      <c r="F84" s="210"/>
      <c r="G84" s="328"/>
      <c r="H84" s="329"/>
      <c r="I84" s="142"/>
      <c r="J84" s="328"/>
    </row>
    <row r="85" spans="1:10" ht="24.95" customHeight="1" x14ac:dyDescent="0.2">
      <c r="A85" s="87">
        <f t="shared" si="2"/>
        <v>16</v>
      </c>
      <c r="B85" s="341"/>
      <c r="C85" s="347">
        <f t="shared" si="3"/>
        <v>0</v>
      </c>
      <c r="D85" s="147">
        <f t="shared" si="1"/>
        <v>0</v>
      </c>
      <c r="E85" s="327"/>
      <c r="F85" s="210"/>
      <c r="G85" s="328"/>
      <c r="H85" s="329"/>
      <c r="I85" s="142"/>
      <c r="J85" s="328"/>
    </row>
    <row r="86" spans="1:10" ht="24.95" customHeight="1" x14ac:dyDescent="0.2">
      <c r="A86" s="87">
        <f t="shared" si="2"/>
        <v>16</v>
      </c>
      <c r="B86" s="341"/>
      <c r="C86" s="347">
        <f t="shared" si="3"/>
        <v>0</v>
      </c>
      <c r="D86" s="147">
        <f t="shared" si="1"/>
        <v>0</v>
      </c>
      <c r="E86" s="327"/>
      <c r="F86" s="210"/>
      <c r="G86" s="328"/>
      <c r="H86" s="329"/>
      <c r="I86" s="142"/>
      <c r="J86" s="328"/>
    </row>
    <row r="87" spans="1:10" ht="24.95" customHeight="1" x14ac:dyDescent="0.2">
      <c r="A87" s="87">
        <f t="shared" si="2"/>
        <v>16</v>
      </c>
      <c r="B87" s="341"/>
      <c r="C87" s="347">
        <f t="shared" si="3"/>
        <v>0</v>
      </c>
      <c r="D87" s="147">
        <f t="shared" si="1"/>
        <v>0</v>
      </c>
      <c r="E87" s="327"/>
      <c r="F87" s="210"/>
      <c r="G87" s="328"/>
      <c r="H87" s="329"/>
      <c r="I87" s="142"/>
      <c r="J87" s="328"/>
    </row>
    <row r="88" spans="1:10" ht="24.95" customHeight="1" x14ac:dyDescent="0.2">
      <c r="A88" s="87">
        <f t="shared" si="2"/>
        <v>16</v>
      </c>
      <c r="B88" s="341"/>
      <c r="C88" s="347">
        <f t="shared" si="3"/>
        <v>0</v>
      </c>
      <c r="D88" s="147">
        <f t="shared" si="1"/>
        <v>0</v>
      </c>
      <c r="E88" s="327"/>
      <c r="F88" s="210"/>
      <c r="G88" s="328"/>
      <c r="H88" s="329"/>
      <c r="I88" s="142"/>
      <c r="J88" s="328"/>
    </row>
    <row r="89" spans="1:10" ht="24.95" customHeight="1" x14ac:dyDescent="0.2">
      <c r="A89" s="87">
        <f t="shared" si="2"/>
        <v>16</v>
      </c>
      <c r="B89" s="343"/>
      <c r="C89" s="346">
        <f t="shared" si="3"/>
        <v>0</v>
      </c>
      <c r="D89" s="147">
        <f t="shared" si="1"/>
        <v>0</v>
      </c>
      <c r="E89" s="327"/>
      <c r="F89" s="210"/>
      <c r="G89" s="330"/>
      <c r="H89" s="329"/>
      <c r="I89" s="142"/>
      <c r="J89" s="328"/>
    </row>
    <row r="90" spans="1:10" ht="24.95" customHeight="1" x14ac:dyDescent="0.2">
      <c r="A90" s="87">
        <f t="shared" si="2"/>
        <v>16</v>
      </c>
      <c r="B90" s="341"/>
      <c r="C90" s="347">
        <f t="shared" ref="C90:C121" si="4">IFERROR(VLOOKUP(J90,Tabla_Items,2,FALSE),G90)</f>
        <v>0</v>
      </c>
      <c r="D90" s="147">
        <f t="shared" ref="D90:D153" si="5">IFERROR(VLOOKUP(J90,Tabla_Items,3,FALSE),H90)</f>
        <v>0</v>
      </c>
      <c r="E90" s="327"/>
      <c r="F90" s="210"/>
      <c r="G90" s="328"/>
      <c r="H90" s="329"/>
      <c r="I90" s="142"/>
      <c r="J90" s="328"/>
    </row>
    <row r="91" spans="1:10" ht="24.95" customHeight="1" x14ac:dyDescent="0.2">
      <c r="A91" s="87">
        <f t="shared" ref="A91:A154" si="6">IF(D91=0,A90,A90+1)</f>
        <v>16</v>
      </c>
      <c r="B91" s="343"/>
      <c r="C91" s="346">
        <f t="shared" si="4"/>
        <v>0</v>
      </c>
      <c r="D91" s="147">
        <f t="shared" si="5"/>
        <v>0</v>
      </c>
      <c r="E91" s="327"/>
      <c r="F91" s="210"/>
      <c r="G91" s="330"/>
      <c r="H91" s="329"/>
      <c r="I91" s="142"/>
      <c r="J91" s="328"/>
    </row>
    <row r="92" spans="1:10" ht="24.95" customHeight="1" x14ac:dyDescent="0.2">
      <c r="A92" s="87">
        <f t="shared" si="6"/>
        <v>16</v>
      </c>
      <c r="B92" s="341"/>
      <c r="C92" s="347">
        <f t="shared" si="4"/>
        <v>0</v>
      </c>
      <c r="D92" s="147">
        <f t="shared" si="5"/>
        <v>0</v>
      </c>
      <c r="E92" s="327"/>
      <c r="F92" s="210"/>
      <c r="G92" s="328"/>
      <c r="H92" s="329"/>
      <c r="I92" s="142"/>
      <c r="J92" s="328"/>
    </row>
    <row r="93" spans="1:10" ht="24.95" customHeight="1" x14ac:dyDescent="0.2">
      <c r="A93" s="87">
        <f t="shared" si="6"/>
        <v>16</v>
      </c>
      <c r="B93" s="341"/>
      <c r="C93" s="347">
        <f t="shared" si="4"/>
        <v>0</v>
      </c>
      <c r="D93" s="147">
        <f t="shared" si="5"/>
        <v>0</v>
      </c>
      <c r="E93" s="327"/>
      <c r="F93" s="210"/>
      <c r="G93" s="328"/>
      <c r="H93" s="329"/>
      <c r="I93" s="142"/>
      <c r="J93" s="328"/>
    </row>
    <row r="94" spans="1:10" ht="24.95" customHeight="1" x14ac:dyDescent="0.2">
      <c r="A94" s="87">
        <f t="shared" si="6"/>
        <v>16</v>
      </c>
      <c r="B94" s="341"/>
      <c r="C94" s="347">
        <f t="shared" si="4"/>
        <v>0</v>
      </c>
      <c r="D94" s="147">
        <f t="shared" si="5"/>
        <v>0</v>
      </c>
      <c r="E94" s="327"/>
      <c r="F94" s="210"/>
      <c r="G94" s="328"/>
      <c r="H94" s="329"/>
      <c r="I94" s="142"/>
      <c r="J94" s="328"/>
    </row>
    <row r="95" spans="1:10" ht="24.95" customHeight="1" x14ac:dyDescent="0.2">
      <c r="A95" s="87">
        <f t="shared" si="6"/>
        <v>16</v>
      </c>
      <c r="B95" s="343"/>
      <c r="C95" s="346">
        <f t="shared" si="4"/>
        <v>0</v>
      </c>
      <c r="D95" s="147">
        <f t="shared" si="5"/>
        <v>0</v>
      </c>
      <c r="E95" s="327"/>
      <c r="F95" s="210"/>
      <c r="G95" s="330"/>
      <c r="H95" s="329"/>
      <c r="I95" s="142"/>
      <c r="J95" s="328"/>
    </row>
    <row r="96" spans="1:10" ht="24.95" customHeight="1" x14ac:dyDescent="0.2">
      <c r="A96" s="87">
        <f t="shared" si="6"/>
        <v>16</v>
      </c>
      <c r="B96" s="341"/>
      <c r="C96" s="347">
        <f>IFERROR(VLOOKUP(J96,Tabla_Items,2,FALSE),G96)</f>
        <v>0</v>
      </c>
      <c r="D96" s="147">
        <f t="shared" si="5"/>
        <v>0</v>
      </c>
      <c r="E96" s="327"/>
      <c r="F96" s="210"/>
      <c r="G96" s="328"/>
      <c r="H96" s="329"/>
      <c r="I96" s="142"/>
      <c r="J96" s="328"/>
    </row>
    <row r="97" spans="1:10" ht="24.95" customHeight="1" x14ac:dyDescent="0.2">
      <c r="A97" s="87">
        <f t="shared" si="6"/>
        <v>16</v>
      </c>
      <c r="B97" s="343"/>
      <c r="C97" s="346">
        <f t="shared" si="4"/>
        <v>0</v>
      </c>
      <c r="D97" s="147">
        <f t="shared" si="5"/>
        <v>0</v>
      </c>
      <c r="E97" s="327"/>
      <c r="F97" s="210"/>
      <c r="G97" s="330"/>
      <c r="H97" s="329"/>
      <c r="I97" s="142"/>
      <c r="J97" s="328"/>
    </row>
    <row r="98" spans="1:10" ht="24.95" customHeight="1" x14ac:dyDescent="0.2">
      <c r="A98" s="87">
        <f t="shared" si="6"/>
        <v>16</v>
      </c>
      <c r="B98" s="341"/>
      <c r="C98" s="347">
        <f t="shared" si="4"/>
        <v>0</v>
      </c>
      <c r="D98" s="147">
        <f t="shared" si="5"/>
        <v>0</v>
      </c>
      <c r="E98" s="327"/>
      <c r="F98" s="210"/>
      <c r="G98" s="328"/>
      <c r="H98" s="329"/>
      <c r="I98" s="142"/>
      <c r="J98" s="328"/>
    </row>
    <row r="99" spans="1:10" ht="24.95" customHeight="1" x14ac:dyDescent="0.2">
      <c r="A99" s="87">
        <f t="shared" si="6"/>
        <v>16</v>
      </c>
      <c r="B99" s="343"/>
      <c r="C99" s="346">
        <f t="shared" si="4"/>
        <v>0</v>
      </c>
      <c r="D99" s="147">
        <f t="shared" si="5"/>
        <v>0</v>
      </c>
      <c r="E99" s="327"/>
      <c r="F99" s="210"/>
      <c r="G99" s="330"/>
      <c r="H99" s="329"/>
      <c r="I99" s="142"/>
      <c r="J99" s="328"/>
    </row>
    <row r="100" spans="1:10" ht="24.95" customHeight="1" x14ac:dyDescent="0.2">
      <c r="A100" s="87">
        <f t="shared" si="6"/>
        <v>16</v>
      </c>
      <c r="B100" s="343"/>
      <c r="C100" s="346">
        <f t="shared" si="4"/>
        <v>0</v>
      </c>
      <c r="D100" s="147">
        <f t="shared" si="5"/>
        <v>0</v>
      </c>
      <c r="E100" s="327"/>
      <c r="F100" s="210"/>
      <c r="G100" s="330"/>
      <c r="H100" s="329"/>
      <c r="I100" s="142"/>
      <c r="J100" s="328"/>
    </row>
    <row r="101" spans="1:10" ht="24.95" customHeight="1" x14ac:dyDescent="0.2">
      <c r="A101" s="87">
        <f t="shared" si="6"/>
        <v>16</v>
      </c>
      <c r="B101" s="341"/>
      <c r="C101" s="347">
        <f t="shared" si="4"/>
        <v>0</v>
      </c>
      <c r="D101" s="147">
        <f t="shared" si="5"/>
        <v>0</v>
      </c>
      <c r="E101" s="327"/>
      <c r="F101" s="210"/>
      <c r="G101" s="328"/>
      <c r="H101" s="329"/>
      <c r="I101" s="142"/>
      <c r="J101" s="328"/>
    </row>
    <row r="102" spans="1:10" ht="24.95" customHeight="1" x14ac:dyDescent="0.2">
      <c r="A102" s="87">
        <f t="shared" si="6"/>
        <v>16</v>
      </c>
      <c r="B102" s="341"/>
      <c r="C102" s="347">
        <f t="shared" si="4"/>
        <v>0</v>
      </c>
      <c r="D102" s="147">
        <f t="shared" si="5"/>
        <v>0</v>
      </c>
      <c r="E102" s="327"/>
      <c r="F102" s="210"/>
      <c r="G102" s="336"/>
      <c r="H102" s="329"/>
      <c r="I102" s="142"/>
      <c r="J102" s="328"/>
    </row>
    <row r="103" spans="1:10" ht="24.95" customHeight="1" x14ac:dyDescent="0.2">
      <c r="A103" s="87">
        <f t="shared" si="6"/>
        <v>16</v>
      </c>
      <c r="B103" s="341"/>
      <c r="C103" s="347">
        <f t="shared" si="4"/>
        <v>0</v>
      </c>
      <c r="D103" s="147">
        <f t="shared" si="5"/>
        <v>0</v>
      </c>
      <c r="E103" s="327"/>
      <c r="F103" s="210"/>
      <c r="G103" s="328"/>
      <c r="H103" s="329"/>
      <c r="I103" s="142"/>
      <c r="J103" s="328"/>
    </row>
    <row r="104" spans="1:10" ht="24.95" customHeight="1" x14ac:dyDescent="0.2">
      <c r="A104" s="87">
        <f t="shared" si="6"/>
        <v>16</v>
      </c>
      <c r="B104" s="343"/>
      <c r="C104" s="346">
        <f t="shared" si="4"/>
        <v>0</v>
      </c>
      <c r="D104" s="147">
        <f t="shared" si="5"/>
        <v>0</v>
      </c>
      <c r="E104" s="327"/>
      <c r="F104" s="210"/>
      <c r="G104" s="330"/>
      <c r="H104" s="329"/>
      <c r="I104" s="142"/>
      <c r="J104" s="328"/>
    </row>
    <row r="105" spans="1:10" ht="24.95" customHeight="1" x14ac:dyDescent="0.2">
      <c r="A105" s="87">
        <f t="shared" si="6"/>
        <v>16</v>
      </c>
      <c r="B105" s="341"/>
      <c r="C105" s="347">
        <f t="shared" si="4"/>
        <v>0</v>
      </c>
      <c r="D105" s="147">
        <f t="shared" si="5"/>
        <v>0</v>
      </c>
      <c r="E105" s="327"/>
      <c r="F105" s="210"/>
      <c r="G105" s="328"/>
      <c r="H105" s="329"/>
      <c r="I105" s="142"/>
      <c r="J105" s="328"/>
    </row>
    <row r="106" spans="1:10" ht="24.95" customHeight="1" x14ac:dyDescent="0.2">
      <c r="A106" s="87">
        <f t="shared" si="6"/>
        <v>16</v>
      </c>
      <c r="B106" s="343"/>
      <c r="C106" s="346">
        <f t="shared" si="4"/>
        <v>0</v>
      </c>
      <c r="D106" s="147">
        <f t="shared" si="5"/>
        <v>0</v>
      </c>
      <c r="E106" s="327"/>
      <c r="F106" s="210"/>
      <c r="G106" s="330"/>
      <c r="H106" s="329"/>
      <c r="I106" s="142"/>
      <c r="J106" s="328"/>
    </row>
    <row r="107" spans="1:10" ht="24.95" customHeight="1" x14ac:dyDescent="0.2">
      <c r="A107" s="87">
        <f t="shared" si="6"/>
        <v>16</v>
      </c>
      <c r="B107" s="341"/>
      <c r="C107" s="347">
        <f t="shared" si="4"/>
        <v>0</v>
      </c>
      <c r="D107" s="147">
        <f t="shared" si="5"/>
        <v>0</v>
      </c>
      <c r="E107" s="327"/>
      <c r="F107" s="210"/>
      <c r="G107" s="328"/>
      <c r="H107" s="329"/>
      <c r="I107" s="142"/>
      <c r="J107" s="328"/>
    </row>
    <row r="108" spans="1:10" ht="24.95" customHeight="1" x14ac:dyDescent="0.2">
      <c r="A108" s="87">
        <f t="shared" si="6"/>
        <v>16</v>
      </c>
      <c r="B108" s="343"/>
      <c r="C108" s="346">
        <f t="shared" si="4"/>
        <v>0</v>
      </c>
      <c r="D108" s="147">
        <f t="shared" si="5"/>
        <v>0</v>
      </c>
      <c r="E108" s="327"/>
      <c r="F108" s="210"/>
      <c r="G108" s="330"/>
      <c r="H108" s="329"/>
      <c r="I108" s="142"/>
      <c r="J108" s="328"/>
    </row>
    <row r="109" spans="1:10" ht="24.95" customHeight="1" x14ac:dyDescent="0.2">
      <c r="A109" s="87">
        <f t="shared" si="6"/>
        <v>16</v>
      </c>
      <c r="B109" s="341"/>
      <c r="C109" s="347">
        <f>IFERROR(VLOOKUP(J109,Tabla_Items,2,FALSE),G109)</f>
        <v>0</v>
      </c>
      <c r="D109" s="147">
        <f t="shared" si="5"/>
        <v>0</v>
      </c>
      <c r="E109" s="327"/>
      <c r="F109" s="210"/>
      <c r="G109" s="328"/>
      <c r="H109" s="329"/>
      <c r="I109" s="142"/>
      <c r="J109" s="328"/>
    </row>
    <row r="110" spans="1:10" ht="24.95" customHeight="1" x14ac:dyDescent="0.2">
      <c r="A110" s="87">
        <f t="shared" si="6"/>
        <v>16</v>
      </c>
      <c r="B110" s="341"/>
      <c r="C110" s="347">
        <f>IFERROR(VLOOKUP(J110,Tabla_Items,2,FALSE),G110)</f>
        <v>0</v>
      </c>
      <c r="D110" s="147">
        <f t="shared" si="5"/>
        <v>0</v>
      </c>
      <c r="E110" s="327"/>
      <c r="F110" s="210"/>
      <c r="G110" s="328"/>
      <c r="H110" s="329"/>
      <c r="I110" s="142"/>
      <c r="J110" s="328"/>
    </row>
    <row r="111" spans="1:10" ht="24.95" customHeight="1" x14ac:dyDescent="0.2">
      <c r="A111" s="87">
        <f t="shared" si="6"/>
        <v>16</v>
      </c>
      <c r="B111" s="341"/>
      <c r="C111" s="347">
        <f t="shared" si="4"/>
        <v>0</v>
      </c>
      <c r="D111" s="147">
        <f t="shared" si="5"/>
        <v>0</v>
      </c>
      <c r="E111" s="327"/>
      <c r="F111" s="210"/>
      <c r="G111" s="328"/>
      <c r="H111" s="329"/>
      <c r="I111" s="142"/>
      <c r="J111" s="328"/>
    </row>
    <row r="112" spans="1:10" ht="39.950000000000003" customHeight="1" x14ac:dyDescent="0.2">
      <c r="A112" s="87">
        <f t="shared" si="6"/>
        <v>16</v>
      </c>
      <c r="B112" s="341"/>
      <c r="C112" s="347">
        <f t="shared" si="4"/>
        <v>0</v>
      </c>
      <c r="D112" s="147">
        <f t="shared" si="5"/>
        <v>0</v>
      </c>
      <c r="E112" s="327"/>
      <c r="F112" s="210"/>
      <c r="G112" s="336"/>
      <c r="H112" s="329"/>
      <c r="I112" s="142"/>
      <c r="J112" s="328"/>
    </row>
    <row r="113" spans="1:10" ht="24.95" customHeight="1" x14ac:dyDescent="0.2">
      <c r="A113" s="87">
        <f t="shared" si="6"/>
        <v>16</v>
      </c>
      <c r="B113" s="343"/>
      <c r="C113" s="346">
        <f t="shared" si="4"/>
        <v>0</v>
      </c>
      <c r="D113" s="147">
        <f t="shared" si="5"/>
        <v>0</v>
      </c>
      <c r="E113" s="327"/>
      <c r="F113" s="210"/>
      <c r="G113" s="330"/>
      <c r="H113" s="329"/>
      <c r="I113" s="142"/>
      <c r="J113" s="328"/>
    </row>
    <row r="114" spans="1:10" ht="39.950000000000003" customHeight="1" x14ac:dyDescent="0.2">
      <c r="A114" s="87">
        <f t="shared" si="6"/>
        <v>16</v>
      </c>
      <c r="B114" s="341"/>
      <c r="C114" s="347">
        <f t="shared" si="4"/>
        <v>0</v>
      </c>
      <c r="D114" s="147">
        <f t="shared" si="5"/>
        <v>0</v>
      </c>
      <c r="E114" s="327"/>
      <c r="F114" s="210"/>
      <c r="G114" s="336"/>
      <c r="H114" s="329"/>
      <c r="I114" s="142"/>
      <c r="J114" s="328"/>
    </row>
    <row r="115" spans="1:10" ht="39.950000000000003" customHeight="1" x14ac:dyDescent="0.2">
      <c r="A115" s="87">
        <f t="shared" si="6"/>
        <v>16</v>
      </c>
      <c r="B115" s="341"/>
      <c r="C115" s="347">
        <f t="shared" si="4"/>
        <v>0</v>
      </c>
      <c r="D115" s="147">
        <f t="shared" si="5"/>
        <v>0</v>
      </c>
      <c r="E115" s="327"/>
      <c r="F115" s="210"/>
      <c r="G115" s="336"/>
      <c r="H115" s="329"/>
      <c r="I115" s="142"/>
      <c r="J115" s="328"/>
    </row>
    <row r="116" spans="1:10" ht="39.950000000000003" customHeight="1" x14ac:dyDescent="0.2">
      <c r="A116" s="87">
        <f t="shared" si="6"/>
        <v>16</v>
      </c>
      <c r="B116" s="341"/>
      <c r="C116" s="347">
        <f t="shared" si="4"/>
        <v>0</v>
      </c>
      <c r="D116" s="147">
        <f t="shared" si="5"/>
        <v>0</v>
      </c>
      <c r="E116" s="327"/>
      <c r="F116" s="210"/>
      <c r="G116" s="336"/>
      <c r="H116" s="329"/>
      <c r="I116" s="142"/>
      <c r="J116" s="328"/>
    </row>
    <row r="117" spans="1:10" ht="39.950000000000003" customHeight="1" x14ac:dyDescent="0.2">
      <c r="A117" s="87">
        <f t="shared" si="6"/>
        <v>16</v>
      </c>
      <c r="B117" s="341"/>
      <c r="C117" s="347">
        <f t="shared" si="4"/>
        <v>0</v>
      </c>
      <c r="D117" s="147">
        <f t="shared" si="5"/>
        <v>0</v>
      </c>
      <c r="E117" s="327"/>
      <c r="F117" s="210"/>
      <c r="G117" s="336"/>
      <c r="H117" s="329"/>
      <c r="I117" s="142"/>
      <c r="J117" s="328"/>
    </row>
    <row r="118" spans="1:10" ht="24.95" customHeight="1" x14ac:dyDescent="0.2">
      <c r="A118" s="87">
        <f t="shared" si="6"/>
        <v>16</v>
      </c>
      <c r="B118" s="341"/>
      <c r="C118" s="347">
        <f t="shared" si="4"/>
        <v>0</v>
      </c>
      <c r="D118" s="147">
        <f t="shared" si="5"/>
        <v>0</v>
      </c>
      <c r="E118" s="327"/>
      <c r="F118" s="210"/>
      <c r="G118" s="336"/>
      <c r="H118" s="329"/>
      <c r="I118" s="142"/>
      <c r="J118" s="328"/>
    </row>
    <row r="119" spans="1:10" ht="24.95" customHeight="1" x14ac:dyDescent="0.2">
      <c r="A119" s="87">
        <f t="shared" si="6"/>
        <v>16</v>
      </c>
      <c r="B119" s="341"/>
      <c r="C119" s="347">
        <f t="shared" si="4"/>
        <v>0</v>
      </c>
      <c r="D119" s="147">
        <f t="shared" si="5"/>
        <v>0</v>
      </c>
      <c r="E119" s="327"/>
      <c r="F119" s="210"/>
      <c r="G119" s="336"/>
      <c r="H119" s="329"/>
      <c r="I119" s="142"/>
      <c r="J119" s="328"/>
    </row>
    <row r="120" spans="1:10" ht="24.95" customHeight="1" x14ac:dyDescent="0.2">
      <c r="A120" s="87">
        <f t="shared" si="6"/>
        <v>16</v>
      </c>
      <c r="B120" s="341"/>
      <c r="C120" s="347">
        <f t="shared" si="4"/>
        <v>0</v>
      </c>
      <c r="D120" s="147">
        <f t="shared" si="5"/>
        <v>0</v>
      </c>
      <c r="E120" s="327"/>
      <c r="F120" s="210"/>
      <c r="G120" s="336"/>
      <c r="H120" s="329"/>
      <c r="I120" s="142"/>
      <c r="J120" s="328"/>
    </row>
    <row r="121" spans="1:10" ht="24.95" customHeight="1" x14ac:dyDescent="0.2">
      <c r="A121" s="87">
        <f t="shared" si="6"/>
        <v>16</v>
      </c>
      <c r="B121" s="343"/>
      <c r="C121" s="346">
        <f t="shared" si="4"/>
        <v>0</v>
      </c>
      <c r="D121" s="147">
        <f t="shared" si="5"/>
        <v>0</v>
      </c>
      <c r="E121" s="327"/>
      <c r="F121" s="210"/>
      <c r="G121" s="330"/>
      <c r="H121" s="329"/>
      <c r="I121" s="142"/>
      <c r="J121" s="328"/>
    </row>
    <row r="122" spans="1:10" ht="39.950000000000003" customHeight="1" x14ac:dyDescent="0.2">
      <c r="A122" s="87">
        <f t="shared" si="6"/>
        <v>16</v>
      </c>
      <c r="B122" s="341"/>
      <c r="C122" s="347">
        <f t="shared" ref="C122:C153" si="7">IFERROR(VLOOKUP(J122,Tabla_Items,2,FALSE),G122)</f>
        <v>0</v>
      </c>
      <c r="D122" s="147">
        <f t="shared" si="5"/>
        <v>0</v>
      </c>
      <c r="E122" s="327"/>
      <c r="F122" s="210"/>
      <c r="G122" s="336"/>
      <c r="H122" s="329"/>
      <c r="I122" s="142"/>
      <c r="J122" s="328"/>
    </row>
    <row r="123" spans="1:10" ht="24.95" customHeight="1" x14ac:dyDescent="0.2">
      <c r="A123" s="87">
        <f t="shared" si="6"/>
        <v>16</v>
      </c>
      <c r="B123" s="343"/>
      <c r="C123" s="346">
        <f t="shared" si="7"/>
        <v>0</v>
      </c>
      <c r="D123" s="147">
        <f t="shared" si="5"/>
        <v>0</v>
      </c>
      <c r="E123" s="327"/>
      <c r="F123" s="210"/>
      <c r="G123" s="330"/>
      <c r="H123" s="329"/>
      <c r="I123" s="142"/>
      <c r="J123" s="328"/>
    </row>
    <row r="124" spans="1:10" ht="24.95" customHeight="1" x14ac:dyDescent="0.2">
      <c r="A124" s="87">
        <f t="shared" si="6"/>
        <v>16</v>
      </c>
      <c r="B124" s="341"/>
      <c r="C124" s="347">
        <f t="shared" si="7"/>
        <v>0</v>
      </c>
      <c r="D124" s="147">
        <f t="shared" si="5"/>
        <v>0</v>
      </c>
      <c r="E124" s="327"/>
      <c r="F124" s="210"/>
      <c r="G124" s="328"/>
      <c r="H124" s="329"/>
      <c r="I124" s="142"/>
      <c r="J124" s="328"/>
    </row>
    <row r="125" spans="1:10" ht="24.95" customHeight="1" x14ac:dyDescent="0.2">
      <c r="A125" s="87">
        <f t="shared" si="6"/>
        <v>16</v>
      </c>
      <c r="B125" s="341"/>
      <c r="C125" s="347">
        <f t="shared" si="7"/>
        <v>0</v>
      </c>
      <c r="D125" s="147">
        <f t="shared" si="5"/>
        <v>0</v>
      </c>
      <c r="E125" s="327"/>
      <c r="F125" s="210"/>
      <c r="G125" s="328"/>
      <c r="H125" s="329"/>
      <c r="I125" s="142"/>
      <c r="J125" s="328"/>
    </row>
    <row r="126" spans="1:10" ht="24.95" customHeight="1" x14ac:dyDescent="0.2">
      <c r="A126" s="87">
        <f t="shared" si="6"/>
        <v>16</v>
      </c>
      <c r="B126" s="341"/>
      <c r="C126" s="347">
        <f t="shared" si="7"/>
        <v>0</v>
      </c>
      <c r="D126" s="147">
        <f t="shared" si="5"/>
        <v>0</v>
      </c>
      <c r="E126" s="327"/>
      <c r="F126" s="210"/>
      <c r="G126" s="328"/>
      <c r="H126" s="329"/>
      <c r="I126" s="142"/>
      <c r="J126" s="328"/>
    </row>
    <row r="127" spans="1:10" ht="24.95" customHeight="1" x14ac:dyDescent="0.2">
      <c r="A127" s="87">
        <f t="shared" si="6"/>
        <v>16</v>
      </c>
      <c r="B127" s="341"/>
      <c r="C127" s="347">
        <f t="shared" si="7"/>
        <v>0</v>
      </c>
      <c r="D127" s="147">
        <f t="shared" si="5"/>
        <v>0</v>
      </c>
      <c r="E127" s="327"/>
      <c r="F127" s="210"/>
      <c r="G127" s="328"/>
      <c r="H127" s="329"/>
      <c r="I127" s="142"/>
      <c r="J127" s="328"/>
    </row>
    <row r="128" spans="1:10" ht="24.95" customHeight="1" x14ac:dyDescent="0.2">
      <c r="A128" s="87">
        <f t="shared" si="6"/>
        <v>16</v>
      </c>
      <c r="B128" s="341"/>
      <c r="C128" s="347">
        <f t="shared" si="7"/>
        <v>0</v>
      </c>
      <c r="D128" s="147">
        <f t="shared" si="5"/>
        <v>0</v>
      </c>
      <c r="E128" s="327"/>
      <c r="F128" s="210"/>
      <c r="G128" s="328"/>
      <c r="H128" s="329"/>
      <c r="I128" s="142"/>
      <c r="J128" s="328"/>
    </row>
    <row r="129" spans="1:10" ht="24.95" customHeight="1" x14ac:dyDescent="0.2">
      <c r="A129" s="87">
        <f t="shared" si="6"/>
        <v>16</v>
      </c>
      <c r="B129" s="341"/>
      <c r="C129" s="347">
        <f t="shared" si="7"/>
        <v>0</v>
      </c>
      <c r="D129" s="147">
        <f t="shared" si="5"/>
        <v>0</v>
      </c>
      <c r="E129" s="327"/>
      <c r="F129" s="210"/>
      <c r="G129" s="328"/>
      <c r="H129" s="329"/>
      <c r="I129" s="142"/>
      <c r="J129" s="328"/>
    </row>
    <row r="130" spans="1:10" ht="24.95" customHeight="1" x14ac:dyDescent="0.2">
      <c r="A130" s="87">
        <f t="shared" si="6"/>
        <v>16</v>
      </c>
      <c r="B130" s="343"/>
      <c r="C130" s="346">
        <f t="shared" si="7"/>
        <v>0</v>
      </c>
      <c r="D130" s="147">
        <f t="shared" si="5"/>
        <v>0</v>
      </c>
      <c r="E130" s="327"/>
      <c r="F130" s="210"/>
      <c r="G130" s="330"/>
      <c r="H130" s="329"/>
      <c r="I130" s="142"/>
      <c r="J130" s="328"/>
    </row>
    <row r="131" spans="1:10" ht="24.95" customHeight="1" x14ac:dyDescent="0.2">
      <c r="A131" s="87">
        <f t="shared" si="6"/>
        <v>16</v>
      </c>
      <c r="B131" s="341"/>
      <c r="C131" s="347">
        <f t="shared" si="7"/>
        <v>0</v>
      </c>
      <c r="D131" s="147">
        <f t="shared" si="5"/>
        <v>0</v>
      </c>
      <c r="E131" s="327"/>
      <c r="F131" s="210"/>
      <c r="G131" s="328"/>
      <c r="H131" s="329"/>
      <c r="I131" s="142"/>
      <c r="J131" s="328"/>
    </row>
    <row r="132" spans="1:10" ht="24.95" customHeight="1" x14ac:dyDescent="0.2">
      <c r="A132" s="87">
        <f t="shared" si="6"/>
        <v>16</v>
      </c>
      <c r="B132" s="343"/>
      <c r="C132" s="346">
        <f t="shared" si="7"/>
        <v>0</v>
      </c>
      <c r="D132" s="147">
        <f t="shared" si="5"/>
        <v>0</v>
      </c>
      <c r="E132" s="327"/>
      <c r="F132" s="210"/>
      <c r="G132" s="330"/>
      <c r="H132" s="329"/>
      <c r="I132" s="142"/>
      <c r="J132" s="328"/>
    </row>
    <row r="133" spans="1:10" ht="24.95" customHeight="1" x14ac:dyDescent="0.2">
      <c r="A133" s="87">
        <f t="shared" si="6"/>
        <v>16</v>
      </c>
      <c r="B133" s="343"/>
      <c r="C133" s="346">
        <f t="shared" si="7"/>
        <v>0</v>
      </c>
      <c r="D133" s="147">
        <f t="shared" si="5"/>
        <v>0</v>
      </c>
      <c r="E133" s="327"/>
      <c r="F133" s="210"/>
      <c r="G133" s="330"/>
      <c r="H133" s="329"/>
      <c r="I133" s="142"/>
      <c r="J133" s="328"/>
    </row>
    <row r="134" spans="1:10" ht="39.950000000000003" customHeight="1" x14ac:dyDescent="0.2">
      <c r="A134" s="87">
        <f t="shared" si="6"/>
        <v>16</v>
      </c>
      <c r="B134" s="341"/>
      <c r="C134" s="347">
        <f t="shared" si="7"/>
        <v>0</v>
      </c>
      <c r="D134" s="147">
        <f t="shared" si="5"/>
        <v>0</v>
      </c>
      <c r="E134" s="327"/>
      <c r="F134" s="210"/>
      <c r="G134" s="336"/>
      <c r="H134" s="329"/>
      <c r="I134" s="142"/>
      <c r="J134" s="328"/>
    </row>
    <row r="135" spans="1:10" ht="24.95" customHeight="1" x14ac:dyDescent="0.2">
      <c r="A135" s="87">
        <f t="shared" si="6"/>
        <v>16</v>
      </c>
      <c r="B135" s="341"/>
      <c r="C135" s="347">
        <f t="shared" si="7"/>
        <v>0</v>
      </c>
      <c r="D135" s="147">
        <f t="shared" si="5"/>
        <v>0</v>
      </c>
      <c r="E135" s="327"/>
      <c r="F135" s="210"/>
      <c r="G135" s="328"/>
      <c r="H135" s="329"/>
      <c r="I135" s="142"/>
      <c r="J135" s="328"/>
    </row>
    <row r="136" spans="1:10" ht="39.950000000000003" customHeight="1" x14ac:dyDescent="0.2">
      <c r="A136" s="87">
        <f t="shared" si="6"/>
        <v>16</v>
      </c>
      <c r="B136" s="341"/>
      <c r="C136" s="347">
        <f t="shared" si="7"/>
        <v>0</v>
      </c>
      <c r="D136" s="147">
        <f t="shared" si="5"/>
        <v>0</v>
      </c>
      <c r="E136" s="327"/>
      <c r="F136" s="210"/>
      <c r="G136" s="336"/>
      <c r="H136" s="329"/>
      <c r="I136" s="142"/>
      <c r="J136" s="328"/>
    </row>
    <row r="137" spans="1:10" ht="39.950000000000003" customHeight="1" x14ac:dyDescent="0.2">
      <c r="A137" s="87">
        <f t="shared" si="6"/>
        <v>16</v>
      </c>
      <c r="B137" s="341"/>
      <c r="C137" s="347">
        <f t="shared" si="7"/>
        <v>0</v>
      </c>
      <c r="D137" s="147">
        <f t="shared" si="5"/>
        <v>0</v>
      </c>
      <c r="E137" s="327"/>
      <c r="F137" s="210"/>
      <c r="G137" s="336"/>
      <c r="H137" s="329"/>
      <c r="I137" s="142"/>
      <c r="J137" s="328"/>
    </row>
    <row r="138" spans="1:10" ht="39.950000000000003" customHeight="1" x14ac:dyDescent="0.2">
      <c r="A138" s="87">
        <f t="shared" si="6"/>
        <v>16</v>
      </c>
      <c r="B138" s="341"/>
      <c r="C138" s="347">
        <f t="shared" si="7"/>
        <v>0</v>
      </c>
      <c r="D138" s="147">
        <f t="shared" si="5"/>
        <v>0</v>
      </c>
      <c r="E138" s="327"/>
      <c r="F138" s="210"/>
      <c r="G138" s="336"/>
      <c r="H138" s="329"/>
      <c r="I138" s="142"/>
      <c r="J138" s="328"/>
    </row>
    <row r="139" spans="1:10" ht="24.95" customHeight="1" x14ac:dyDescent="0.2">
      <c r="A139" s="87">
        <f t="shared" si="6"/>
        <v>16</v>
      </c>
      <c r="B139" s="341"/>
      <c r="C139" s="347">
        <f t="shared" si="7"/>
        <v>0</v>
      </c>
      <c r="D139" s="147">
        <f t="shared" si="5"/>
        <v>0</v>
      </c>
      <c r="E139" s="327"/>
      <c r="F139" s="210"/>
      <c r="G139" s="328"/>
      <c r="H139" s="329"/>
      <c r="I139" s="142"/>
      <c r="J139" s="328"/>
    </row>
    <row r="140" spans="1:10" ht="24.95" customHeight="1" x14ac:dyDescent="0.2">
      <c r="A140" s="87">
        <f t="shared" si="6"/>
        <v>16</v>
      </c>
      <c r="B140" s="341"/>
      <c r="C140" s="347">
        <f t="shared" si="7"/>
        <v>0</v>
      </c>
      <c r="D140" s="147">
        <f t="shared" si="5"/>
        <v>0</v>
      </c>
      <c r="E140" s="327"/>
      <c r="F140" s="210"/>
      <c r="G140" s="328"/>
      <c r="H140" s="329"/>
      <c r="I140" s="142"/>
      <c r="J140" s="328"/>
    </row>
    <row r="141" spans="1:10" ht="24.95" customHeight="1" x14ac:dyDescent="0.2">
      <c r="A141" s="87">
        <f t="shared" si="6"/>
        <v>16</v>
      </c>
      <c r="B141" s="341"/>
      <c r="C141" s="347">
        <f t="shared" si="7"/>
        <v>0</v>
      </c>
      <c r="D141" s="147">
        <f t="shared" si="5"/>
        <v>0</v>
      </c>
      <c r="E141" s="327"/>
      <c r="F141" s="210"/>
      <c r="G141" s="328"/>
      <c r="H141" s="329"/>
      <c r="I141" s="142"/>
      <c r="J141" s="328"/>
    </row>
    <row r="142" spans="1:10" ht="24.95" customHeight="1" x14ac:dyDescent="0.2">
      <c r="A142" s="87">
        <f t="shared" si="6"/>
        <v>16</v>
      </c>
      <c r="B142" s="341"/>
      <c r="C142" s="347">
        <f t="shared" si="7"/>
        <v>0</v>
      </c>
      <c r="D142" s="147">
        <f t="shared" si="5"/>
        <v>0</v>
      </c>
      <c r="E142" s="327"/>
      <c r="F142" s="210"/>
      <c r="G142" s="328"/>
      <c r="H142" s="329"/>
      <c r="I142" s="142"/>
      <c r="J142" s="328"/>
    </row>
    <row r="143" spans="1:10" ht="24.95" customHeight="1" x14ac:dyDescent="0.2">
      <c r="A143" s="87">
        <f t="shared" si="6"/>
        <v>16</v>
      </c>
      <c r="B143" s="343"/>
      <c r="C143" s="346">
        <f t="shared" si="7"/>
        <v>0</v>
      </c>
      <c r="D143" s="147">
        <f t="shared" si="5"/>
        <v>0</v>
      </c>
      <c r="E143" s="327"/>
      <c r="F143" s="210"/>
      <c r="G143" s="330"/>
      <c r="H143" s="329"/>
      <c r="I143" s="142"/>
      <c r="J143" s="328"/>
    </row>
    <row r="144" spans="1:10" ht="24.95" customHeight="1" x14ac:dyDescent="0.2">
      <c r="A144" s="87">
        <f t="shared" si="6"/>
        <v>16</v>
      </c>
      <c r="B144" s="341"/>
      <c r="C144" s="347">
        <f t="shared" si="7"/>
        <v>0</v>
      </c>
      <c r="D144" s="147">
        <f t="shared" si="5"/>
        <v>0</v>
      </c>
      <c r="E144" s="327"/>
      <c r="F144" s="210"/>
      <c r="G144" s="328"/>
      <c r="H144" s="329"/>
      <c r="I144" s="142"/>
      <c r="J144" s="328"/>
    </row>
    <row r="145" spans="1:10" ht="24.95" customHeight="1" x14ac:dyDescent="0.2">
      <c r="A145" s="87">
        <f t="shared" si="6"/>
        <v>16</v>
      </c>
      <c r="B145" s="341"/>
      <c r="C145" s="347">
        <f t="shared" si="7"/>
        <v>0</v>
      </c>
      <c r="D145" s="147">
        <f t="shared" si="5"/>
        <v>0</v>
      </c>
      <c r="E145" s="327"/>
      <c r="F145" s="210"/>
      <c r="G145" s="328"/>
      <c r="H145" s="329"/>
      <c r="I145" s="142"/>
      <c r="J145" s="328"/>
    </row>
    <row r="146" spans="1:10" ht="24.95" customHeight="1" x14ac:dyDescent="0.2">
      <c r="A146" s="87">
        <f t="shared" si="6"/>
        <v>16</v>
      </c>
      <c r="B146" s="341"/>
      <c r="C146" s="347">
        <f t="shared" si="7"/>
        <v>0</v>
      </c>
      <c r="D146" s="147">
        <f t="shared" si="5"/>
        <v>0</v>
      </c>
      <c r="E146" s="327"/>
      <c r="F146" s="210"/>
      <c r="G146" s="328"/>
      <c r="H146" s="329"/>
      <c r="I146" s="142"/>
      <c r="J146" s="328"/>
    </row>
    <row r="147" spans="1:10" ht="24.95" customHeight="1" x14ac:dyDescent="0.2">
      <c r="A147" s="87">
        <f t="shared" si="6"/>
        <v>16</v>
      </c>
      <c r="B147" s="341"/>
      <c r="C147" s="347">
        <f t="shared" si="7"/>
        <v>0</v>
      </c>
      <c r="D147" s="147">
        <f t="shared" si="5"/>
        <v>0</v>
      </c>
      <c r="E147" s="327"/>
      <c r="F147" s="210"/>
      <c r="G147" s="328"/>
      <c r="H147" s="329"/>
      <c r="I147" s="142"/>
      <c r="J147" s="328"/>
    </row>
    <row r="148" spans="1:10" ht="24.95" customHeight="1" x14ac:dyDescent="0.2">
      <c r="A148" s="87">
        <f t="shared" si="6"/>
        <v>16</v>
      </c>
      <c r="B148" s="341"/>
      <c r="C148" s="347">
        <f t="shared" si="7"/>
        <v>0</v>
      </c>
      <c r="D148" s="147">
        <f t="shared" si="5"/>
        <v>0</v>
      </c>
      <c r="E148" s="327"/>
      <c r="F148" s="210"/>
      <c r="G148" s="328"/>
      <c r="H148" s="329"/>
      <c r="I148" s="142"/>
      <c r="J148" s="328"/>
    </row>
    <row r="149" spans="1:10" ht="24.95" customHeight="1" x14ac:dyDescent="0.2">
      <c r="A149" s="87">
        <f t="shared" si="6"/>
        <v>16</v>
      </c>
      <c r="B149" s="341"/>
      <c r="C149" s="347">
        <f t="shared" si="7"/>
        <v>0</v>
      </c>
      <c r="D149" s="147">
        <f t="shared" si="5"/>
        <v>0</v>
      </c>
      <c r="E149" s="327"/>
      <c r="F149" s="210"/>
      <c r="G149" s="328"/>
      <c r="H149" s="329"/>
      <c r="I149" s="142"/>
      <c r="J149" s="328"/>
    </row>
    <row r="150" spans="1:10" ht="24.95" customHeight="1" x14ac:dyDescent="0.2">
      <c r="A150" s="87">
        <f t="shared" si="6"/>
        <v>16</v>
      </c>
      <c r="B150" s="341"/>
      <c r="C150" s="347">
        <f t="shared" si="7"/>
        <v>0</v>
      </c>
      <c r="D150" s="147">
        <f t="shared" si="5"/>
        <v>0</v>
      </c>
      <c r="E150" s="327"/>
      <c r="F150" s="210"/>
      <c r="G150" s="328"/>
      <c r="H150" s="329"/>
      <c r="I150" s="142"/>
      <c r="J150" s="328"/>
    </row>
    <row r="151" spans="1:10" ht="24.95" customHeight="1" x14ac:dyDescent="0.2">
      <c r="A151" s="87">
        <f t="shared" si="6"/>
        <v>16</v>
      </c>
      <c r="B151" s="341"/>
      <c r="C151" s="347">
        <f t="shared" si="7"/>
        <v>0</v>
      </c>
      <c r="D151" s="147">
        <f t="shared" si="5"/>
        <v>0</v>
      </c>
      <c r="E151" s="327"/>
      <c r="F151" s="210"/>
      <c r="G151" s="328"/>
      <c r="H151" s="329"/>
      <c r="I151" s="142"/>
      <c r="J151" s="328"/>
    </row>
    <row r="152" spans="1:10" ht="24.95" customHeight="1" x14ac:dyDescent="0.2">
      <c r="A152" s="87">
        <f t="shared" si="6"/>
        <v>16</v>
      </c>
      <c r="B152" s="343"/>
      <c r="C152" s="346">
        <f t="shared" si="7"/>
        <v>0</v>
      </c>
      <c r="D152" s="147">
        <f t="shared" si="5"/>
        <v>0</v>
      </c>
      <c r="E152" s="327"/>
      <c r="F152" s="210"/>
      <c r="G152" s="330"/>
      <c r="H152" s="329"/>
      <c r="I152" s="142"/>
      <c r="J152" s="328"/>
    </row>
    <row r="153" spans="1:10" ht="24.95" customHeight="1" x14ac:dyDescent="0.2">
      <c r="A153" s="87">
        <f t="shared" si="6"/>
        <v>16</v>
      </c>
      <c r="B153" s="341"/>
      <c r="C153" s="347">
        <f t="shared" si="7"/>
        <v>0</v>
      </c>
      <c r="D153" s="147">
        <f t="shared" si="5"/>
        <v>0</v>
      </c>
      <c r="E153" s="327"/>
      <c r="F153" s="210"/>
      <c r="G153" s="328"/>
      <c r="H153" s="329"/>
      <c r="I153" s="142"/>
      <c r="J153" s="328"/>
    </row>
    <row r="154" spans="1:10" ht="24.95" customHeight="1" x14ac:dyDescent="0.2">
      <c r="A154" s="87">
        <f t="shared" si="6"/>
        <v>16</v>
      </c>
      <c r="B154" s="341"/>
      <c r="C154" s="347">
        <f t="shared" ref="C154:C185" si="8">IFERROR(VLOOKUP(J154,Tabla_Items,2,FALSE),G154)</f>
        <v>0</v>
      </c>
      <c r="D154" s="147">
        <f t="shared" ref="D154:D217" si="9">IFERROR(VLOOKUP(J154,Tabla_Items,3,FALSE),H154)</f>
        <v>0</v>
      </c>
      <c r="E154" s="327"/>
      <c r="F154" s="210"/>
      <c r="G154" s="328"/>
      <c r="H154" s="329"/>
      <c r="I154" s="142"/>
      <c r="J154" s="328"/>
    </row>
    <row r="155" spans="1:10" ht="24.95" customHeight="1" x14ac:dyDescent="0.2">
      <c r="A155" s="87">
        <f t="shared" ref="A155:A218" si="10">IF(D155=0,A154,A154+1)</f>
        <v>16</v>
      </c>
      <c r="B155" s="341"/>
      <c r="C155" s="347">
        <f t="shared" si="8"/>
        <v>0</v>
      </c>
      <c r="D155" s="147">
        <f t="shared" si="9"/>
        <v>0</v>
      </c>
      <c r="E155" s="327"/>
      <c r="F155" s="210"/>
      <c r="G155" s="328"/>
      <c r="H155" s="329"/>
      <c r="I155" s="142"/>
      <c r="J155" s="328"/>
    </row>
    <row r="156" spans="1:10" ht="24.95" customHeight="1" x14ac:dyDescent="0.2">
      <c r="A156" s="87">
        <f t="shared" si="10"/>
        <v>16</v>
      </c>
      <c r="B156" s="341"/>
      <c r="C156" s="347">
        <f t="shared" si="8"/>
        <v>0</v>
      </c>
      <c r="D156" s="147">
        <f t="shared" si="9"/>
        <v>0</v>
      </c>
      <c r="E156" s="327"/>
      <c r="F156" s="210"/>
      <c r="G156" s="328"/>
      <c r="H156" s="329"/>
      <c r="I156" s="142"/>
      <c r="J156" s="328"/>
    </row>
    <row r="157" spans="1:10" ht="24.95" customHeight="1" x14ac:dyDescent="0.2">
      <c r="A157" s="87">
        <f t="shared" si="10"/>
        <v>16</v>
      </c>
      <c r="B157" s="341"/>
      <c r="C157" s="347">
        <f t="shared" si="8"/>
        <v>0</v>
      </c>
      <c r="D157" s="147">
        <f t="shared" si="9"/>
        <v>0</v>
      </c>
      <c r="E157" s="327"/>
      <c r="F157" s="210"/>
      <c r="G157" s="328"/>
      <c r="H157" s="329"/>
      <c r="I157" s="142"/>
      <c r="J157" s="328"/>
    </row>
    <row r="158" spans="1:10" ht="24.95" customHeight="1" x14ac:dyDescent="0.2">
      <c r="A158" s="87">
        <f t="shared" si="10"/>
        <v>16</v>
      </c>
      <c r="B158" s="343"/>
      <c r="C158" s="346">
        <f t="shared" si="8"/>
        <v>0</v>
      </c>
      <c r="D158" s="147">
        <f t="shared" si="9"/>
        <v>0</v>
      </c>
      <c r="E158" s="327"/>
      <c r="F158" s="210"/>
      <c r="G158" s="330"/>
      <c r="H158" s="329"/>
      <c r="I158" s="142"/>
      <c r="J158" s="328"/>
    </row>
    <row r="159" spans="1:10" ht="24.95" customHeight="1" x14ac:dyDescent="0.2">
      <c r="A159" s="87">
        <f t="shared" si="10"/>
        <v>16</v>
      </c>
      <c r="B159" s="341"/>
      <c r="C159" s="347">
        <f t="shared" si="8"/>
        <v>0</v>
      </c>
      <c r="D159" s="147">
        <f t="shared" si="9"/>
        <v>0</v>
      </c>
      <c r="E159" s="327"/>
      <c r="F159" s="210"/>
      <c r="G159" s="328"/>
      <c r="H159" s="329"/>
      <c r="I159" s="142"/>
      <c r="J159" s="328"/>
    </row>
    <row r="160" spans="1:10" ht="24.95" customHeight="1" x14ac:dyDescent="0.2">
      <c r="A160" s="87">
        <f t="shared" si="10"/>
        <v>16</v>
      </c>
      <c r="B160" s="341"/>
      <c r="C160" s="347">
        <f t="shared" si="8"/>
        <v>0</v>
      </c>
      <c r="D160" s="147">
        <f t="shared" si="9"/>
        <v>0</v>
      </c>
      <c r="E160" s="327"/>
      <c r="F160" s="210"/>
      <c r="G160" s="328"/>
      <c r="H160" s="329"/>
      <c r="I160" s="142"/>
      <c r="J160" s="328"/>
    </row>
    <row r="161" spans="1:10" ht="24.95" customHeight="1" x14ac:dyDescent="0.2">
      <c r="A161" s="87">
        <f t="shared" si="10"/>
        <v>16</v>
      </c>
      <c r="B161" s="341"/>
      <c r="C161" s="347">
        <f t="shared" si="8"/>
        <v>0</v>
      </c>
      <c r="D161" s="147">
        <f t="shared" si="9"/>
        <v>0</v>
      </c>
      <c r="E161" s="327"/>
      <c r="F161" s="210"/>
      <c r="G161" s="328"/>
      <c r="H161" s="329"/>
      <c r="I161" s="142"/>
      <c r="J161" s="328"/>
    </row>
    <row r="162" spans="1:10" ht="24.95" customHeight="1" x14ac:dyDescent="0.2">
      <c r="A162" s="87">
        <f t="shared" si="10"/>
        <v>16</v>
      </c>
      <c r="B162" s="341"/>
      <c r="C162" s="347">
        <f t="shared" si="8"/>
        <v>0</v>
      </c>
      <c r="D162" s="147">
        <f t="shared" si="9"/>
        <v>0</v>
      </c>
      <c r="E162" s="327"/>
      <c r="F162" s="210"/>
      <c r="G162" s="328"/>
      <c r="H162" s="329"/>
      <c r="I162" s="142"/>
      <c r="J162" s="328"/>
    </row>
    <row r="163" spans="1:10" ht="24.95" customHeight="1" x14ac:dyDescent="0.2">
      <c r="A163" s="87">
        <f t="shared" si="10"/>
        <v>16</v>
      </c>
      <c r="B163" s="341"/>
      <c r="C163" s="347">
        <f t="shared" si="8"/>
        <v>0</v>
      </c>
      <c r="D163" s="147">
        <f t="shared" si="9"/>
        <v>0</v>
      </c>
      <c r="E163" s="327"/>
      <c r="F163" s="210"/>
      <c r="G163" s="328"/>
      <c r="H163" s="329"/>
      <c r="I163" s="142"/>
      <c r="J163" s="328"/>
    </row>
    <row r="164" spans="1:10" ht="24.95" customHeight="1" x14ac:dyDescent="0.2">
      <c r="A164" s="87">
        <f t="shared" si="10"/>
        <v>16</v>
      </c>
      <c r="B164" s="343"/>
      <c r="C164" s="346">
        <f t="shared" si="8"/>
        <v>0</v>
      </c>
      <c r="D164" s="147">
        <f t="shared" si="9"/>
        <v>0</v>
      </c>
      <c r="E164" s="327"/>
      <c r="F164" s="210"/>
      <c r="G164" s="330"/>
      <c r="H164" s="329"/>
      <c r="I164" s="142"/>
      <c r="J164" s="328"/>
    </row>
    <row r="165" spans="1:10" ht="24.95" customHeight="1" x14ac:dyDescent="0.2">
      <c r="A165" s="87">
        <f t="shared" si="10"/>
        <v>16</v>
      </c>
      <c r="B165" s="341"/>
      <c r="C165" s="347">
        <f t="shared" si="8"/>
        <v>0</v>
      </c>
      <c r="D165" s="147">
        <f t="shared" si="9"/>
        <v>0</v>
      </c>
      <c r="E165" s="327"/>
      <c r="F165" s="210"/>
      <c r="G165" s="328"/>
      <c r="H165" s="329"/>
      <c r="I165" s="142"/>
      <c r="J165" s="328"/>
    </row>
    <row r="166" spans="1:10" ht="24.95" customHeight="1" x14ac:dyDescent="0.2">
      <c r="A166" s="87">
        <f t="shared" si="10"/>
        <v>16</v>
      </c>
      <c r="B166" s="341"/>
      <c r="C166" s="347">
        <f t="shared" si="8"/>
        <v>0</v>
      </c>
      <c r="D166" s="147">
        <f t="shared" si="9"/>
        <v>0</v>
      </c>
      <c r="E166" s="327"/>
      <c r="F166" s="210"/>
      <c r="G166" s="328"/>
      <c r="H166" s="329"/>
      <c r="I166" s="142"/>
      <c r="J166" s="328"/>
    </row>
    <row r="167" spans="1:10" ht="24.95" customHeight="1" x14ac:dyDescent="0.2">
      <c r="A167" s="87">
        <f t="shared" si="10"/>
        <v>16</v>
      </c>
      <c r="B167" s="343"/>
      <c r="C167" s="346">
        <f t="shared" si="8"/>
        <v>0</v>
      </c>
      <c r="D167" s="147">
        <f t="shared" si="9"/>
        <v>0</v>
      </c>
      <c r="E167" s="327"/>
      <c r="F167" s="210"/>
      <c r="G167" s="330"/>
      <c r="H167" s="329"/>
      <c r="I167" s="142"/>
      <c r="J167" s="328"/>
    </row>
    <row r="168" spans="1:10" ht="39.950000000000003" customHeight="1" x14ac:dyDescent="0.2">
      <c r="A168" s="87">
        <f t="shared" si="10"/>
        <v>16</v>
      </c>
      <c r="B168" s="341"/>
      <c r="C168" s="347">
        <f t="shared" si="8"/>
        <v>0</v>
      </c>
      <c r="D168" s="147">
        <f t="shared" si="9"/>
        <v>0</v>
      </c>
      <c r="E168" s="327"/>
      <c r="F168" s="210"/>
      <c r="G168" s="336"/>
      <c r="H168" s="329"/>
      <c r="I168" s="142"/>
      <c r="J168" s="328"/>
    </row>
    <row r="169" spans="1:10" ht="24.95" customHeight="1" x14ac:dyDescent="0.2">
      <c r="A169" s="87">
        <f t="shared" si="10"/>
        <v>16</v>
      </c>
      <c r="B169" s="343"/>
      <c r="C169" s="346">
        <f t="shared" si="8"/>
        <v>0</v>
      </c>
      <c r="D169" s="147">
        <f t="shared" si="9"/>
        <v>0</v>
      </c>
      <c r="E169" s="327"/>
      <c r="F169" s="210"/>
      <c r="G169" s="330"/>
      <c r="H169" s="329"/>
      <c r="I169" s="142"/>
      <c r="J169" s="328"/>
    </row>
    <row r="170" spans="1:10" ht="24.95" customHeight="1" x14ac:dyDescent="0.2">
      <c r="A170" s="87">
        <f t="shared" si="10"/>
        <v>16</v>
      </c>
      <c r="B170" s="341"/>
      <c r="C170" s="347">
        <f t="shared" si="8"/>
        <v>0</v>
      </c>
      <c r="D170" s="147">
        <f t="shared" si="9"/>
        <v>0</v>
      </c>
      <c r="E170" s="327"/>
      <c r="F170" s="210"/>
      <c r="G170" s="328"/>
      <c r="H170" s="329"/>
      <c r="I170" s="142"/>
      <c r="J170" s="328"/>
    </row>
    <row r="171" spans="1:10" ht="24.95" customHeight="1" x14ac:dyDescent="0.2">
      <c r="A171" s="87">
        <f t="shared" si="10"/>
        <v>16</v>
      </c>
      <c r="B171" s="343"/>
      <c r="C171" s="346">
        <f t="shared" si="8"/>
        <v>0</v>
      </c>
      <c r="D171" s="147">
        <f t="shared" si="9"/>
        <v>0</v>
      </c>
      <c r="E171" s="327"/>
      <c r="F171" s="210"/>
      <c r="G171" s="330"/>
      <c r="H171" s="329"/>
      <c r="I171" s="142"/>
      <c r="J171" s="328"/>
    </row>
    <row r="172" spans="1:10" ht="24.95" customHeight="1" x14ac:dyDescent="0.2">
      <c r="A172" s="87">
        <f t="shared" si="10"/>
        <v>16</v>
      </c>
      <c r="B172" s="341"/>
      <c r="C172" s="347">
        <f t="shared" si="8"/>
        <v>0</v>
      </c>
      <c r="D172" s="147">
        <f t="shared" si="9"/>
        <v>0</v>
      </c>
      <c r="E172" s="327"/>
      <c r="F172" s="210"/>
      <c r="G172" s="328"/>
      <c r="H172" s="329"/>
      <c r="I172" s="142"/>
      <c r="J172" s="328"/>
    </row>
    <row r="173" spans="1:10" ht="24.95" customHeight="1" x14ac:dyDescent="0.2">
      <c r="A173" s="87">
        <f t="shared" si="10"/>
        <v>16</v>
      </c>
      <c r="B173" s="341"/>
      <c r="C173" s="347">
        <f t="shared" si="8"/>
        <v>0</v>
      </c>
      <c r="D173" s="147">
        <f t="shared" si="9"/>
        <v>0</v>
      </c>
      <c r="E173" s="327"/>
      <c r="F173" s="210"/>
      <c r="G173" s="328"/>
      <c r="H173" s="329"/>
      <c r="I173" s="142"/>
      <c r="J173" s="328"/>
    </row>
    <row r="174" spans="1:10" ht="24.95" customHeight="1" x14ac:dyDescent="0.2">
      <c r="A174" s="87">
        <f t="shared" si="10"/>
        <v>16</v>
      </c>
      <c r="B174" s="341"/>
      <c r="C174" s="347">
        <f t="shared" si="8"/>
        <v>0</v>
      </c>
      <c r="D174" s="147">
        <f t="shared" si="9"/>
        <v>0</v>
      </c>
      <c r="E174" s="327"/>
      <c r="F174" s="210"/>
      <c r="G174" s="328"/>
      <c r="H174" s="329"/>
      <c r="I174" s="142"/>
      <c r="J174" s="328"/>
    </row>
    <row r="175" spans="1:10" ht="24.95" customHeight="1" x14ac:dyDescent="0.2">
      <c r="A175" s="87">
        <f t="shared" si="10"/>
        <v>16</v>
      </c>
      <c r="B175" s="341"/>
      <c r="C175" s="347">
        <f t="shared" si="8"/>
        <v>0</v>
      </c>
      <c r="D175" s="147">
        <f t="shared" si="9"/>
        <v>0</v>
      </c>
      <c r="E175" s="327"/>
      <c r="F175" s="210"/>
      <c r="G175" s="328"/>
      <c r="H175" s="329"/>
      <c r="I175" s="142"/>
      <c r="J175" s="328"/>
    </row>
    <row r="176" spans="1:10" ht="24.95" customHeight="1" x14ac:dyDescent="0.2">
      <c r="A176" s="87">
        <f t="shared" si="10"/>
        <v>16</v>
      </c>
      <c r="B176" s="341"/>
      <c r="C176" s="347">
        <f t="shared" si="8"/>
        <v>0</v>
      </c>
      <c r="D176" s="147">
        <f t="shared" si="9"/>
        <v>0</v>
      </c>
      <c r="E176" s="327"/>
      <c r="F176" s="210"/>
      <c r="G176" s="328"/>
      <c r="H176" s="329"/>
      <c r="I176" s="142"/>
      <c r="J176" s="328"/>
    </row>
    <row r="177" spans="1:10" ht="24.95" customHeight="1" x14ac:dyDescent="0.2">
      <c r="A177" s="87">
        <f t="shared" si="10"/>
        <v>16</v>
      </c>
      <c r="B177" s="343"/>
      <c r="C177" s="346">
        <f t="shared" si="8"/>
        <v>0</v>
      </c>
      <c r="D177" s="147">
        <f t="shared" si="9"/>
        <v>0</v>
      </c>
      <c r="E177" s="327"/>
      <c r="F177" s="210"/>
      <c r="G177" s="330"/>
      <c r="H177" s="329"/>
      <c r="I177" s="142"/>
      <c r="J177" s="328"/>
    </row>
    <row r="178" spans="1:10" ht="24.95" customHeight="1" x14ac:dyDescent="0.2">
      <c r="A178" s="87">
        <f t="shared" si="10"/>
        <v>16</v>
      </c>
      <c r="B178" s="343"/>
      <c r="C178" s="346">
        <f t="shared" si="8"/>
        <v>0</v>
      </c>
      <c r="D178" s="147">
        <f t="shared" si="9"/>
        <v>0</v>
      </c>
      <c r="E178" s="327"/>
      <c r="F178" s="210"/>
      <c r="G178" s="330"/>
      <c r="H178" s="329"/>
      <c r="I178" s="142"/>
      <c r="J178" s="328"/>
    </row>
    <row r="179" spans="1:10" ht="39.950000000000003" customHeight="1" x14ac:dyDescent="0.2">
      <c r="A179" s="87">
        <f t="shared" si="10"/>
        <v>16</v>
      </c>
      <c r="B179" s="341"/>
      <c r="C179" s="347">
        <f t="shared" si="8"/>
        <v>0</v>
      </c>
      <c r="D179" s="147">
        <f t="shared" si="9"/>
        <v>0</v>
      </c>
      <c r="E179" s="327"/>
      <c r="F179" s="210"/>
      <c r="G179" s="336"/>
      <c r="H179" s="329"/>
      <c r="I179" s="142"/>
      <c r="J179" s="328"/>
    </row>
    <row r="180" spans="1:10" ht="39.950000000000003" customHeight="1" x14ac:dyDescent="0.2">
      <c r="A180" s="87">
        <f t="shared" si="10"/>
        <v>16</v>
      </c>
      <c r="B180" s="341"/>
      <c r="C180" s="347">
        <f t="shared" si="8"/>
        <v>0</v>
      </c>
      <c r="D180" s="147">
        <f t="shared" si="9"/>
        <v>0</v>
      </c>
      <c r="E180" s="327"/>
      <c r="F180" s="210"/>
      <c r="G180" s="336"/>
      <c r="H180" s="329"/>
      <c r="I180" s="142"/>
      <c r="J180" s="328"/>
    </row>
    <row r="181" spans="1:10" ht="39.950000000000003" customHeight="1" x14ac:dyDescent="0.2">
      <c r="A181" s="87">
        <f t="shared" si="10"/>
        <v>16</v>
      </c>
      <c r="B181" s="341"/>
      <c r="C181" s="347">
        <f t="shared" si="8"/>
        <v>0</v>
      </c>
      <c r="D181" s="147">
        <f t="shared" si="9"/>
        <v>0</v>
      </c>
      <c r="E181" s="327"/>
      <c r="F181" s="210"/>
      <c r="G181" s="336"/>
      <c r="H181" s="329"/>
      <c r="I181" s="142"/>
      <c r="J181" s="328"/>
    </row>
    <row r="182" spans="1:10" ht="24.95" customHeight="1" x14ac:dyDescent="0.2">
      <c r="A182" s="87">
        <f t="shared" si="10"/>
        <v>16</v>
      </c>
      <c r="B182" s="343"/>
      <c r="C182" s="346">
        <f t="shared" si="8"/>
        <v>0</v>
      </c>
      <c r="D182" s="147">
        <f t="shared" si="9"/>
        <v>0</v>
      </c>
      <c r="E182" s="327"/>
      <c r="F182" s="210"/>
      <c r="G182" s="330"/>
      <c r="H182" s="329"/>
      <c r="I182" s="142"/>
      <c r="J182" s="328"/>
    </row>
    <row r="183" spans="1:10" ht="24.95" customHeight="1" x14ac:dyDescent="0.2">
      <c r="A183" s="87">
        <f t="shared" si="10"/>
        <v>16</v>
      </c>
      <c r="B183" s="341"/>
      <c r="C183" s="347">
        <f t="shared" si="8"/>
        <v>0</v>
      </c>
      <c r="D183" s="147">
        <f t="shared" si="9"/>
        <v>0</v>
      </c>
      <c r="E183" s="327"/>
      <c r="F183" s="210"/>
      <c r="G183" s="328"/>
      <c r="H183" s="329"/>
      <c r="I183" s="142"/>
      <c r="J183" s="328"/>
    </row>
    <row r="184" spans="1:10" ht="24.95" customHeight="1" x14ac:dyDescent="0.2">
      <c r="A184" s="87">
        <f t="shared" si="10"/>
        <v>16</v>
      </c>
      <c r="B184" s="341"/>
      <c r="C184" s="347">
        <f t="shared" si="8"/>
        <v>0</v>
      </c>
      <c r="D184" s="147">
        <f t="shared" si="9"/>
        <v>0</v>
      </c>
      <c r="E184" s="327"/>
      <c r="F184" s="210"/>
      <c r="G184" s="328"/>
      <c r="H184" s="329"/>
      <c r="I184" s="142"/>
      <c r="J184" s="328"/>
    </row>
    <row r="185" spans="1:10" ht="24.95" customHeight="1" x14ac:dyDescent="0.2">
      <c r="A185" s="87">
        <f t="shared" si="10"/>
        <v>16</v>
      </c>
      <c r="B185" s="341"/>
      <c r="C185" s="347">
        <f t="shared" si="8"/>
        <v>0</v>
      </c>
      <c r="D185" s="147">
        <f t="shared" si="9"/>
        <v>0</v>
      </c>
      <c r="E185" s="327"/>
      <c r="F185" s="210"/>
      <c r="G185" s="328"/>
      <c r="H185" s="329"/>
      <c r="I185" s="142"/>
      <c r="J185" s="328"/>
    </row>
    <row r="186" spans="1:10" ht="39.950000000000003" customHeight="1" x14ac:dyDescent="0.2">
      <c r="A186" s="87">
        <f t="shared" si="10"/>
        <v>16</v>
      </c>
      <c r="B186" s="341"/>
      <c r="C186" s="347">
        <f t="shared" ref="C186:C217" si="11">IFERROR(VLOOKUP(J186,Tabla_Items,2,FALSE),G186)</f>
        <v>0</v>
      </c>
      <c r="D186" s="147">
        <f t="shared" si="9"/>
        <v>0</v>
      </c>
      <c r="E186" s="327"/>
      <c r="F186" s="210"/>
      <c r="G186" s="336"/>
      <c r="H186" s="329"/>
      <c r="I186" s="142"/>
      <c r="J186" s="328"/>
    </row>
    <row r="187" spans="1:10" ht="24.95" customHeight="1" x14ac:dyDescent="0.2">
      <c r="A187" s="87">
        <f t="shared" si="10"/>
        <v>16</v>
      </c>
      <c r="B187" s="343"/>
      <c r="C187" s="346">
        <f t="shared" si="11"/>
        <v>0</v>
      </c>
      <c r="D187" s="147">
        <f t="shared" si="9"/>
        <v>0</v>
      </c>
      <c r="E187" s="327"/>
      <c r="F187" s="210"/>
      <c r="G187" s="330"/>
      <c r="H187" s="329"/>
      <c r="I187" s="142"/>
      <c r="J187" s="328"/>
    </row>
    <row r="188" spans="1:10" ht="24.95" customHeight="1" x14ac:dyDescent="0.2">
      <c r="A188" s="87">
        <f t="shared" si="10"/>
        <v>16</v>
      </c>
      <c r="B188" s="341"/>
      <c r="C188" s="347">
        <f t="shared" si="11"/>
        <v>0</v>
      </c>
      <c r="D188" s="147">
        <f t="shared" si="9"/>
        <v>0</v>
      </c>
      <c r="E188" s="327"/>
      <c r="F188" s="210"/>
      <c r="G188" s="328"/>
      <c r="H188" s="329"/>
      <c r="I188" s="142"/>
      <c r="J188" s="328"/>
    </row>
    <row r="189" spans="1:10" ht="24.95" customHeight="1" x14ac:dyDescent="0.2">
      <c r="A189" s="87">
        <f t="shared" si="10"/>
        <v>16</v>
      </c>
      <c r="B189" s="343"/>
      <c r="C189" s="346">
        <f t="shared" si="11"/>
        <v>0</v>
      </c>
      <c r="D189" s="147">
        <f t="shared" si="9"/>
        <v>0</v>
      </c>
      <c r="E189" s="327"/>
      <c r="F189" s="210"/>
      <c r="G189" s="330"/>
      <c r="H189" s="329"/>
      <c r="I189" s="142"/>
      <c r="J189" s="328"/>
    </row>
    <row r="190" spans="1:10" ht="24.95" customHeight="1" x14ac:dyDescent="0.2">
      <c r="A190" s="87">
        <f t="shared" si="10"/>
        <v>16</v>
      </c>
      <c r="B190" s="341"/>
      <c r="C190" s="347">
        <f t="shared" si="11"/>
        <v>0</v>
      </c>
      <c r="D190" s="147">
        <f t="shared" si="9"/>
        <v>0</v>
      </c>
      <c r="E190" s="327"/>
      <c r="F190" s="210"/>
      <c r="G190" s="328"/>
      <c r="H190" s="329"/>
      <c r="I190" s="142"/>
      <c r="J190" s="328"/>
    </row>
    <row r="191" spans="1:10" ht="39.950000000000003" customHeight="1" x14ac:dyDescent="0.2">
      <c r="A191" s="87">
        <f t="shared" si="10"/>
        <v>16</v>
      </c>
      <c r="B191" s="341"/>
      <c r="C191" s="347">
        <f t="shared" si="11"/>
        <v>0</v>
      </c>
      <c r="D191" s="147">
        <f t="shared" si="9"/>
        <v>0</v>
      </c>
      <c r="E191" s="327"/>
      <c r="F191" s="210"/>
      <c r="G191" s="336"/>
      <c r="H191" s="329"/>
      <c r="I191" s="142"/>
      <c r="J191" s="328"/>
    </row>
    <row r="192" spans="1:10" ht="24.95" customHeight="1" x14ac:dyDescent="0.2">
      <c r="A192" s="87">
        <f t="shared" si="10"/>
        <v>16</v>
      </c>
      <c r="B192" s="343"/>
      <c r="C192" s="346">
        <f t="shared" si="11"/>
        <v>0</v>
      </c>
      <c r="D192" s="147">
        <f t="shared" si="9"/>
        <v>0</v>
      </c>
      <c r="E192" s="327"/>
      <c r="F192" s="210"/>
      <c r="G192" s="330"/>
      <c r="H192" s="329"/>
      <c r="I192" s="142"/>
      <c r="J192" s="328"/>
    </row>
    <row r="193" spans="1:10" ht="24.95" customHeight="1" x14ac:dyDescent="0.2">
      <c r="A193" s="87">
        <f t="shared" si="10"/>
        <v>16</v>
      </c>
      <c r="B193" s="341"/>
      <c r="C193" s="347">
        <f t="shared" si="11"/>
        <v>0</v>
      </c>
      <c r="D193" s="147">
        <f t="shared" si="9"/>
        <v>0</v>
      </c>
      <c r="E193" s="327"/>
      <c r="F193" s="210"/>
      <c r="G193" s="328"/>
      <c r="H193" s="329"/>
      <c r="I193" s="142"/>
      <c r="J193" s="328"/>
    </row>
    <row r="194" spans="1:10" ht="24.95" customHeight="1" x14ac:dyDescent="0.2">
      <c r="A194" s="87">
        <f t="shared" si="10"/>
        <v>16</v>
      </c>
      <c r="B194" s="341"/>
      <c r="C194" s="347">
        <f t="shared" si="11"/>
        <v>0</v>
      </c>
      <c r="D194" s="147">
        <f t="shared" si="9"/>
        <v>0</v>
      </c>
      <c r="E194" s="327"/>
      <c r="F194" s="210"/>
      <c r="G194" s="328"/>
      <c r="H194" s="329"/>
      <c r="I194" s="142"/>
      <c r="J194" s="328"/>
    </row>
    <row r="195" spans="1:10" ht="24.95" customHeight="1" x14ac:dyDescent="0.2">
      <c r="A195" s="87">
        <f t="shared" si="10"/>
        <v>16</v>
      </c>
      <c r="B195" s="341"/>
      <c r="C195" s="85">
        <f t="shared" si="11"/>
        <v>0</v>
      </c>
      <c r="D195" s="147">
        <f t="shared" si="9"/>
        <v>0</v>
      </c>
      <c r="E195" s="327"/>
      <c r="F195" s="210"/>
      <c r="G195" s="328"/>
      <c r="H195" s="329"/>
      <c r="I195" s="142"/>
      <c r="J195" s="328"/>
    </row>
    <row r="196" spans="1:10" ht="24.95" customHeight="1" x14ac:dyDescent="0.2">
      <c r="A196" s="87">
        <f t="shared" si="10"/>
        <v>16</v>
      </c>
      <c r="B196" s="341"/>
      <c r="C196" s="85">
        <f t="shared" si="11"/>
        <v>0</v>
      </c>
      <c r="D196" s="147">
        <f t="shared" si="9"/>
        <v>0</v>
      </c>
      <c r="E196" s="327"/>
      <c r="F196" s="210"/>
      <c r="G196" s="328"/>
      <c r="H196" s="329"/>
      <c r="I196" s="142"/>
      <c r="J196" s="328"/>
    </row>
    <row r="197" spans="1:10" ht="24.95" customHeight="1" x14ac:dyDescent="0.2">
      <c r="A197" s="87">
        <f t="shared" si="10"/>
        <v>16</v>
      </c>
      <c r="B197" s="341"/>
      <c r="C197" s="85">
        <f t="shared" si="11"/>
        <v>0</v>
      </c>
      <c r="D197" s="147">
        <f t="shared" si="9"/>
        <v>0</v>
      </c>
      <c r="E197" s="327"/>
      <c r="F197" s="210"/>
      <c r="G197" s="328"/>
      <c r="H197" s="329"/>
      <c r="I197" s="142"/>
      <c r="J197" s="328"/>
    </row>
    <row r="198" spans="1:10" ht="24.95" customHeight="1" x14ac:dyDescent="0.2">
      <c r="A198" s="87">
        <f t="shared" si="10"/>
        <v>16</v>
      </c>
      <c r="B198" s="341"/>
      <c r="C198" s="85">
        <f t="shared" si="11"/>
        <v>0</v>
      </c>
      <c r="D198" s="147">
        <f t="shared" si="9"/>
        <v>0</v>
      </c>
      <c r="E198" s="327"/>
      <c r="F198" s="210"/>
      <c r="G198" s="328"/>
      <c r="H198" s="329"/>
      <c r="I198" s="142"/>
      <c r="J198" s="328"/>
    </row>
    <row r="199" spans="1:10" ht="24.95" customHeight="1" x14ac:dyDescent="0.2">
      <c r="A199" s="87">
        <f t="shared" si="10"/>
        <v>16</v>
      </c>
      <c r="B199" s="341"/>
      <c r="C199" s="85">
        <f t="shared" si="11"/>
        <v>0</v>
      </c>
      <c r="D199" s="147">
        <f t="shared" si="9"/>
        <v>0</v>
      </c>
      <c r="E199" s="327"/>
      <c r="F199" s="210"/>
      <c r="G199" s="328"/>
      <c r="H199" s="329"/>
      <c r="I199" s="142"/>
      <c r="J199" s="328"/>
    </row>
    <row r="200" spans="1:10" ht="24.95" customHeight="1" x14ac:dyDescent="0.2">
      <c r="A200" s="87">
        <f t="shared" si="10"/>
        <v>16</v>
      </c>
      <c r="B200" s="341"/>
      <c r="C200" s="85">
        <f t="shared" si="11"/>
        <v>0</v>
      </c>
      <c r="D200" s="147">
        <f t="shared" si="9"/>
        <v>0</v>
      </c>
      <c r="E200" s="327"/>
      <c r="F200" s="210"/>
      <c r="G200" s="328"/>
      <c r="H200" s="329"/>
      <c r="I200" s="142"/>
      <c r="J200" s="328"/>
    </row>
    <row r="201" spans="1:10" ht="24.95" customHeight="1" x14ac:dyDescent="0.2">
      <c r="A201" s="87">
        <f t="shared" si="10"/>
        <v>16</v>
      </c>
      <c r="B201" s="343"/>
      <c r="C201" s="340">
        <f t="shared" si="11"/>
        <v>0</v>
      </c>
      <c r="D201" s="147">
        <f t="shared" si="9"/>
        <v>0</v>
      </c>
      <c r="E201" s="327"/>
      <c r="F201" s="210"/>
      <c r="G201" s="330"/>
      <c r="H201" s="329"/>
      <c r="I201" s="142"/>
      <c r="J201" s="328"/>
    </row>
    <row r="202" spans="1:10" ht="24.95" customHeight="1" x14ac:dyDescent="0.2">
      <c r="A202" s="87">
        <f t="shared" si="10"/>
        <v>16</v>
      </c>
      <c r="B202" s="149"/>
      <c r="C202" s="85">
        <f t="shared" si="11"/>
        <v>0</v>
      </c>
      <c r="D202" s="147">
        <f t="shared" si="9"/>
        <v>0</v>
      </c>
      <c r="E202" s="327"/>
      <c r="F202" s="210"/>
      <c r="G202" s="328"/>
      <c r="H202" s="329"/>
      <c r="I202" s="142"/>
      <c r="J202" s="328"/>
    </row>
    <row r="203" spans="1:10" ht="24.95" customHeight="1" x14ac:dyDescent="0.2">
      <c r="A203" s="87">
        <f t="shared" si="10"/>
        <v>16</v>
      </c>
      <c r="B203" s="149"/>
      <c r="C203" s="85">
        <f t="shared" si="11"/>
        <v>0</v>
      </c>
      <c r="D203" s="147">
        <f t="shared" si="9"/>
        <v>0</v>
      </c>
      <c r="E203" s="327"/>
      <c r="F203" s="210"/>
      <c r="G203" s="328"/>
      <c r="H203" s="329"/>
      <c r="I203" s="142"/>
      <c r="J203" s="328"/>
    </row>
    <row r="204" spans="1:10" ht="20.100000000000001" customHeight="1" x14ac:dyDescent="0.2">
      <c r="A204" s="87">
        <f t="shared" si="10"/>
        <v>16</v>
      </c>
      <c r="B204" s="149"/>
      <c r="C204" s="85">
        <f t="shared" si="11"/>
        <v>0</v>
      </c>
      <c r="D204" s="147">
        <f t="shared" si="9"/>
        <v>0</v>
      </c>
      <c r="E204" s="327"/>
      <c r="F204" s="210"/>
      <c r="G204" s="328"/>
      <c r="H204" s="329"/>
      <c r="I204" s="142"/>
      <c r="J204" s="328"/>
    </row>
    <row r="205" spans="1:10" ht="20.100000000000001" customHeight="1" x14ac:dyDescent="0.2">
      <c r="A205" s="87">
        <f t="shared" si="10"/>
        <v>16</v>
      </c>
      <c r="B205" s="149"/>
      <c r="C205" s="85">
        <f t="shared" si="11"/>
        <v>0</v>
      </c>
      <c r="D205" s="147">
        <f t="shared" si="9"/>
        <v>0</v>
      </c>
      <c r="E205" s="327"/>
      <c r="F205" s="210"/>
      <c r="G205" s="328"/>
      <c r="H205" s="329"/>
      <c r="I205" s="142"/>
      <c r="J205" s="328"/>
    </row>
    <row r="206" spans="1:10" ht="20.100000000000001" customHeight="1" x14ac:dyDescent="0.2">
      <c r="A206" s="87">
        <f t="shared" si="10"/>
        <v>16</v>
      </c>
      <c r="B206" s="149"/>
      <c r="C206" s="85">
        <f t="shared" si="11"/>
        <v>0</v>
      </c>
      <c r="D206" s="147">
        <f t="shared" si="9"/>
        <v>0</v>
      </c>
      <c r="E206" s="327"/>
      <c r="F206" s="210"/>
      <c r="G206" s="328"/>
      <c r="H206" s="329"/>
      <c r="I206" s="142"/>
      <c r="J206" s="328"/>
    </row>
    <row r="207" spans="1:10" ht="20.100000000000001" customHeight="1" x14ac:dyDescent="0.2">
      <c r="A207" s="87">
        <f t="shared" si="10"/>
        <v>16</v>
      </c>
      <c r="B207" s="149"/>
      <c r="C207" s="85">
        <f t="shared" si="11"/>
        <v>0</v>
      </c>
      <c r="D207" s="147">
        <f t="shared" si="9"/>
        <v>0</v>
      </c>
      <c r="E207" s="327"/>
      <c r="F207" s="210"/>
      <c r="G207" s="328"/>
      <c r="H207" s="329"/>
      <c r="I207" s="142"/>
      <c r="J207" s="328"/>
    </row>
    <row r="208" spans="1:10" ht="20.100000000000001" customHeight="1" x14ac:dyDescent="0.2">
      <c r="A208" s="87">
        <f t="shared" si="10"/>
        <v>16</v>
      </c>
      <c r="B208" s="149"/>
      <c r="C208" s="85">
        <f t="shared" si="11"/>
        <v>0</v>
      </c>
      <c r="D208" s="147">
        <f t="shared" si="9"/>
        <v>0</v>
      </c>
      <c r="E208" s="327"/>
      <c r="F208" s="210"/>
      <c r="G208" s="328"/>
      <c r="H208" s="329"/>
      <c r="I208" s="142"/>
      <c r="J208" s="328"/>
    </row>
    <row r="209" spans="1:10" ht="20.100000000000001" customHeight="1" x14ac:dyDescent="0.2">
      <c r="A209" s="87">
        <f t="shared" si="10"/>
        <v>16</v>
      </c>
      <c r="B209" s="149"/>
      <c r="C209" s="85">
        <f t="shared" si="11"/>
        <v>0</v>
      </c>
      <c r="D209" s="147">
        <f t="shared" si="9"/>
        <v>0</v>
      </c>
      <c r="E209" s="327"/>
      <c r="F209" s="210"/>
      <c r="G209" s="328"/>
      <c r="H209" s="329"/>
      <c r="I209" s="142"/>
      <c r="J209" s="328"/>
    </row>
    <row r="210" spans="1:10" ht="20.100000000000001" customHeight="1" x14ac:dyDescent="0.2">
      <c r="A210" s="87">
        <f t="shared" si="10"/>
        <v>16</v>
      </c>
      <c r="B210" s="149"/>
      <c r="C210" s="85">
        <f t="shared" si="11"/>
        <v>0</v>
      </c>
      <c r="D210" s="147">
        <f t="shared" si="9"/>
        <v>0</v>
      </c>
      <c r="E210" s="327"/>
      <c r="F210" s="210"/>
      <c r="G210" s="328"/>
      <c r="H210" s="329"/>
      <c r="I210" s="142"/>
      <c r="J210" s="328"/>
    </row>
    <row r="211" spans="1:10" ht="20.100000000000001" customHeight="1" x14ac:dyDescent="0.2">
      <c r="A211" s="87">
        <f t="shared" si="10"/>
        <v>16</v>
      </c>
      <c r="B211" s="149"/>
      <c r="C211" s="85">
        <f t="shared" si="11"/>
        <v>0</v>
      </c>
      <c r="D211" s="147">
        <f t="shared" si="9"/>
        <v>0</v>
      </c>
      <c r="E211" s="327"/>
      <c r="F211" s="210"/>
      <c r="G211" s="328"/>
      <c r="H211" s="329"/>
      <c r="I211" s="142"/>
      <c r="J211" s="328"/>
    </row>
    <row r="212" spans="1:10" ht="20.100000000000001" customHeight="1" x14ac:dyDescent="0.2">
      <c r="A212" s="87">
        <f t="shared" si="10"/>
        <v>16</v>
      </c>
      <c r="B212" s="149"/>
      <c r="C212" s="85">
        <f t="shared" si="11"/>
        <v>0</v>
      </c>
      <c r="D212" s="147">
        <f t="shared" si="9"/>
        <v>0</v>
      </c>
      <c r="E212" s="327"/>
      <c r="F212" s="210"/>
      <c r="G212" s="328"/>
      <c r="H212" s="329"/>
      <c r="I212" s="142"/>
      <c r="J212" s="328"/>
    </row>
    <row r="213" spans="1:10" ht="20.100000000000001" customHeight="1" x14ac:dyDescent="0.2">
      <c r="A213" s="87">
        <f t="shared" si="10"/>
        <v>16</v>
      </c>
      <c r="B213" s="149"/>
      <c r="C213" s="85">
        <f t="shared" si="11"/>
        <v>0</v>
      </c>
      <c r="D213" s="147">
        <f t="shared" si="9"/>
        <v>0</v>
      </c>
      <c r="E213" s="327"/>
      <c r="F213" s="210"/>
      <c r="G213" s="328"/>
      <c r="H213" s="329"/>
      <c r="I213" s="142"/>
      <c r="J213" s="328"/>
    </row>
    <row r="214" spans="1:10" ht="20.100000000000001" customHeight="1" x14ac:dyDescent="0.2">
      <c r="A214" s="87">
        <f t="shared" si="10"/>
        <v>16</v>
      </c>
      <c r="B214" s="149"/>
      <c r="C214" s="85">
        <f t="shared" si="11"/>
        <v>0</v>
      </c>
      <c r="D214" s="147">
        <f t="shared" si="9"/>
        <v>0</v>
      </c>
      <c r="E214" s="327"/>
      <c r="F214" s="210"/>
      <c r="G214" s="328"/>
      <c r="H214" s="329"/>
      <c r="I214" s="142"/>
      <c r="J214" s="328"/>
    </row>
    <row r="215" spans="1:10" ht="20.100000000000001" customHeight="1" x14ac:dyDescent="0.2">
      <c r="A215" s="87">
        <f t="shared" si="10"/>
        <v>16</v>
      </c>
      <c r="B215" s="149"/>
      <c r="C215" s="85">
        <f t="shared" si="11"/>
        <v>0</v>
      </c>
      <c r="D215" s="147">
        <f t="shared" si="9"/>
        <v>0</v>
      </c>
      <c r="E215" s="327"/>
      <c r="F215" s="210"/>
      <c r="G215" s="328"/>
      <c r="H215" s="329"/>
      <c r="I215" s="142"/>
      <c r="J215" s="328"/>
    </row>
    <row r="216" spans="1:10" ht="20.100000000000001" customHeight="1" x14ac:dyDescent="0.2">
      <c r="A216" s="87">
        <f t="shared" si="10"/>
        <v>16</v>
      </c>
      <c r="B216" s="149"/>
      <c r="C216" s="85">
        <f t="shared" si="11"/>
        <v>0</v>
      </c>
      <c r="D216" s="147">
        <f t="shared" si="9"/>
        <v>0</v>
      </c>
      <c r="E216" s="327"/>
      <c r="F216" s="210"/>
      <c r="G216" s="328"/>
      <c r="H216" s="329"/>
      <c r="I216" s="142"/>
      <c r="J216" s="328"/>
    </row>
    <row r="217" spans="1:10" ht="20.100000000000001" customHeight="1" x14ac:dyDescent="0.2">
      <c r="A217" s="87">
        <f t="shared" si="10"/>
        <v>16</v>
      </c>
      <c r="B217" s="149"/>
      <c r="C217" s="85">
        <f t="shared" si="11"/>
        <v>0</v>
      </c>
      <c r="D217" s="147">
        <f t="shared" si="9"/>
        <v>0</v>
      </c>
      <c r="E217" s="327"/>
      <c r="F217" s="210"/>
      <c r="G217" s="328"/>
      <c r="H217" s="329"/>
      <c r="I217" s="142"/>
      <c r="J217" s="328"/>
    </row>
    <row r="218" spans="1:10" ht="20.100000000000001" customHeight="1" x14ac:dyDescent="0.2">
      <c r="A218" s="87">
        <f t="shared" si="10"/>
        <v>16</v>
      </c>
      <c r="B218" s="149"/>
      <c r="C218" s="85">
        <f t="shared" ref="C218:C225" si="12">IFERROR(VLOOKUP(J218,Tabla_Items,2,FALSE),G218)</f>
        <v>0</v>
      </c>
      <c r="D218" s="147">
        <f t="shared" ref="D218:D225" si="13">IFERROR(VLOOKUP(J218,Tabla_Items,3,FALSE),H218)</f>
        <v>0</v>
      </c>
      <c r="E218" s="327"/>
      <c r="F218" s="210"/>
      <c r="G218" s="328"/>
      <c r="H218" s="329"/>
      <c r="I218" s="142"/>
      <c r="J218" s="328"/>
    </row>
    <row r="219" spans="1:10" ht="20.100000000000001" customHeight="1" x14ac:dyDescent="0.2">
      <c r="A219" s="87">
        <f t="shared" ref="A219:A225" si="14">IF(D219=0,A218,A218+1)</f>
        <v>16</v>
      </c>
      <c r="B219" s="149"/>
      <c r="C219" s="85">
        <f t="shared" si="12"/>
        <v>0</v>
      </c>
      <c r="D219" s="147">
        <f t="shared" si="13"/>
        <v>0</v>
      </c>
      <c r="E219" s="327"/>
      <c r="F219" s="210"/>
      <c r="G219" s="328"/>
      <c r="H219" s="329"/>
      <c r="I219" s="142"/>
      <c r="J219" s="328"/>
    </row>
    <row r="220" spans="1:10" ht="20.100000000000001" customHeight="1" x14ac:dyDescent="0.2">
      <c r="A220" s="87">
        <f t="shared" si="14"/>
        <v>16</v>
      </c>
      <c r="B220" s="149"/>
      <c r="C220" s="85">
        <f t="shared" si="12"/>
        <v>0</v>
      </c>
      <c r="D220" s="147">
        <f t="shared" si="13"/>
        <v>0</v>
      </c>
      <c r="E220" s="327"/>
      <c r="F220" s="210"/>
      <c r="G220" s="328"/>
      <c r="H220" s="329"/>
      <c r="I220" s="142"/>
      <c r="J220" s="328"/>
    </row>
    <row r="221" spans="1:10" ht="20.100000000000001" customHeight="1" x14ac:dyDescent="0.2">
      <c r="A221" s="87">
        <f t="shared" si="14"/>
        <v>16</v>
      </c>
      <c r="B221" s="149"/>
      <c r="C221" s="85">
        <f t="shared" si="12"/>
        <v>0</v>
      </c>
      <c r="D221" s="147">
        <f t="shared" si="13"/>
        <v>0</v>
      </c>
      <c r="E221" s="327"/>
      <c r="F221" s="210"/>
      <c r="G221" s="328"/>
      <c r="H221" s="329"/>
      <c r="I221" s="142"/>
      <c r="J221" s="328"/>
    </row>
    <row r="222" spans="1:10" ht="20.100000000000001" customHeight="1" x14ac:dyDescent="0.2">
      <c r="A222" s="87">
        <f t="shared" si="14"/>
        <v>16</v>
      </c>
      <c r="B222" s="149"/>
      <c r="C222" s="85">
        <f t="shared" si="12"/>
        <v>0</v>
      </c>
      <c r="D222" s="147">
        <f t="shared" si="13"/>
        <v>0</v>
      </c>
      <c r="E222" s="327"/>
      <c r="F222" s="210"/>
      <c r="G222" s="328"/>
      <c r="H222" s="329"/>
      <c r="I222" s="142"/>
      <c r="J222" s="328"/>
    </row>
    <row r="223" spans="1:10" ht="20.100000000000001" customHeight="1" x14ac:dyDescent="0.2">
      <c r="A223" s="87">
        <f t="shared" si="14"/>
        <v>16</v>
      </c>
      <c r="B223" s="149"/>
      <c r="C223" s="85">
        <f t="shared" si="12"/>
        <v>0</v>
      </c>
      <c r="D223" s="147">
        <f t="shared" si="13"/>
        <v>0</v>
      </c>
      <c r="E223" s="327"/>
      <c r="F223" s="210"/>
      <c r="G223" s="328"/>
      <c r="H223" s="329"/>
      <c r="I223" s="142"/>
      <c r="J223" s="328"/>
    </row>
    <row r="224" spans="1:10" ht="20.100000000000001" customHeight="1" x14ac:dyDescent="0.2">
      <c r="A224" s="87">
        <f t="shared" si="14"/>
        <v>16</v>
      </c>
      <c r="B224" s="149"/>
      <c r="C224" s="85">
        <f t="shared" si="12"/>
        <v>0</v>
      </c>
      <c r="D224" s="147">
        <f t="shared" si="13"/>
        <v>0</v>
      </c>
      <c r="E224" s="327"/>
      <c r="F224" s="210"/>
      <c r="G224" s="328"/>
      <c r="H224" s="329"/>
      <c r="I224" s="142"/>
      <c r="J224" s="328"/>
    </row>
    <row r="225" spans="1:10" ht="20.100000000000001" customHeight="1" x14ac:dyDescent="0.2">
      <c r="A225" s="87">
        <f t="shared" si="14"/>
        <v>16</v>
      </c>
      <c r="B225" s="149"/>
      <c r="C225" s="85">
        <f t="shared" si="12"/>
        <v>0</v>
      </c>
      <c r="D225" s="147">
        <f t="shared" si="13"/>
        <v>0</v>
      </c>
      <c r="E225" s="327"/>
      <c r="F225" s="210"/>
      <c r="G225" s="328"/>
      <c r="H225" s="329"/>
      <c r="I225" s="142"/>
      <c r="J225" s="328"/>
    </row>
    <row r="226" spans="1:10" ht="20.100000000000001" customHeight="1" x14ac:dyDescent="0.2">
      <c r="H226" s="334"/>
      <c r="I226" s="142"/>
    </row>
    <row r="227" spans="1:10" ht="20.100000000000001" customHeight="1" x14ac:dyDescent="0.2">
      <c r="H227" s="334"/>
      <c r="I227" s="142"/>
    </row>
    <row r="228" spans="1:10" ht="20.100000000000001" customHeight="1" x14ac:dyDescent="0.2">
      <c r="H228" s="334"/>
      <c r="I228" s="142"/>
    </row>
    <row r="229" spans="1:10" ht="20.100000000000001" customHeight="1" x14ac:dyDescent="0.2">
      <c r="H229" s="334"/>
      <c r="I229" s="142"/>
    </row>
    <row r="230" spans="1:10" ht="20.100000000000001" customHeight="1" x14ac:dyDescent="0.2">
      <c r="H230" s="334"/>
      <c r="I230" s="142"/>
    </row>
    <row r="231" spans="1:10" ht="20.100000000000001" customHeight="1" x14ac:dyDescent="0.2">
      <c r="H231" s="334"/>
      <c r="I231" s="142"/>
    </row>
    <row r="232" spans="1:10" ht="20.100000000000001" customHeight="1" x14ac:dyDescent="0.2">
      <c r="H232" s="334"/>
      <c r="I232" s="142"/>
    </row>
    <row r="233" spans="1:10" ht="20.100000000000001" customHeight="1" x14ac:dyDescent="0.2">
      <c r="H233" s="334"/>
      <c r="I233" s="142"/>
    </row>
    <row r="234" spans="1:10" ht="20.100000000000001" customHeight="1" x14ac:dyDescent="0.2">
      <c r="H234" s="334"/>
      <c r="I234" s="142"/>
    </row>
    <row r="235" spans="1:10" ht="20.100000000000001" customHeight="1" x14ac:dyDescent="0.2">
      <c r="H235" s="334"/>
      <c r="I235" s="142"/>
    </row>
    <row r="236" spans="1:10" ht="20.100000000000001" customHeight="1" x14ac:dyDescent="0.2">
      <c r="H236" s="334"/>
      <c r="I236" s="142"/>
    </row>
    <row r="237" spans="1:10" ht="20.100000000000001" customHeight="1" x14ac:dyDescent="0.2">
      <c r="H237" s="334"/>
      <c r="I237" s="142"/>
    </row>
    <row r="238" spans="1:10" ht="20.100000000000001" customHeight="1" x14ac:dyDescent="0.2">
      <c r="H238" s="334"/>
      <c r="I238" s="142"/>
    </row>
    <row r="239" spans="1:10" ht="20.100000000000001" customHeight="1" x14ac:dyDescent="0.2">
      <c r="H239" s="334"/>
      <c r="I239" s="142"/>
    </row>
    <row r="240" spans="1:10" ht="20.100000000000001" customHeight="1" x14ac:dyDescent="0.2">
      <c r="H240" s="334"/>
      <c r="I240" s="142"/>
    </row>
    <row r="241" spans="8:9" ht="20.100000000000001" customHeight="1" x14ac:dyDescent="0.2">
      <c r="H241" s="334"/>
      <c r="I241" s="142"/>
    </row>
    <row r="242" spans="8:9" ht="20.100000000000001" customHeight="1" x14ac:dyDescent="0.2">
      <c r="H242" s="334"/>
      <c r="I242" s="142"/>
    </row>
    <row r="243" spans="8:9" ht="20.100000000000001" customHeight="1" x14ac:dyDescent="0.2">
      <c r="H243" s="334"/>
      <c r="I243" s="142"/>
    </row>
    <row r="244" spans="8:9" ht="20.100000000000001" customHeight="1" x14ac:dyDescent="0.2">
      <c r="H244" s="334"/>
      <c r="I244" s="142"/>
    </row>
    <row r="245" spans="8:9" ht="20.100000000000001" customHeight="1" x14ac:dyDescent="0.2">
      <c r="H245" s="334"/>
      <c r="I245" s="142"/>
    </row>
    <row r="246" spans="8:9" ht="20.100000000000001" customHeight="1" x14ac:dyDescent="0.2">
      <c r="H246" s="334"/>
      <c r="I246" s="142"/>
    </row>
    <row r="247" spans="8:9" ht="20.100000000000001" customHeight="1" x14ac:dyDescent="0.2">
      <c r="H247" s="334"/>
      <c r="I247" s="142"/>
    </row>
    <row r="248" spans="8:9" ht="20.100000000000001" customHeight="1" x14ac:dyDescent="0.2">
      <c r="H248" s="334"/>
      <c r="I248" s="142"/>
    </row>
    <row r="249" spans="8:9" ht="20.100000000000001" customHeight="1" x14ac:dyDescent="0.2">
      <c r="H249" s="334"/>
      <c r="I249" s="142"/>
    </row>
    <row r="250" spans="8:9" ht="20.100000000000001" customHeight="1" x14ac:dyDescent="0.2">
      <c r="H250" s="334"/>
      <c r="I250" s="142"/>
    </row>
    <row r="251" spans="8:9" ht="20.100000000000001" customHeight="1" x14ac:dyDescent="0.2">
      <c r="H251" s="334"/>
      <c r="I251" s="142"/>
    </row>
    <row r="252" spans="8:9" ht="20.100000000000001" customHeight="1" x14ac:dyDescent="0.2">
      <c r="H252" s="334"/>
      <c r="I252" s="142"/>
    </row>
    <row r="253" spans="8:9" ht="20.100000000000001" customHeight="1" x14ac:dyDescent="0.2">
      <c r="H253" s="334"/>
      <c r="I253" s="142"/>
    </row>
    <row r="254" spans="8:9" ht="20.100000000000001" customHeight="1" x14ac:dyDescent="0.2">
      <c r="H254" s="334"/>
      <c r="I254" s="142"/>
    </row>
    <row r="255" spans="8:9" ht="20.100000000000001" customHeight="1" x14ac:dyDescent="0.2">
      <c r="H255" s="334"/>
      <c r="I255" s="142"/>
    </row>
    <row r="256" spans="8:9" ht="20.100000000000001" customHeight="1" x14ac:dyDescent="0.2">
      <c r="H256" s="334"/>
      <c r="I256" s="142"/>
    </row>
    <row r="257" spans="8:9" ht="20.100000000000001" customHeight="1" x14ac:dyDescent="0.2">
      <c r="H257" s="334"/>
      <c r="I257" s="142"/>
    </row>
    <row r="258" spans="8:9" ht="20.100000000000001" customHeight="1" x14ac:dyDescent="0.2">
      <c r="H258" s="334"/>
      <c r="I258" s="142"/>
    </row>
    <row r="259" spans="8:9" ht="20.100000000000001" customHeight="1" x14ac:dyDescent="0.2">
      <c r="H259" s="334"/>
      <c r="I259" s="142"/>
    </row>
    <row r="260" spans="8:9" ht="20.100000000000001" customHeight="1" x14ac:dyDescent="0.2">
      <c r="H260" s="334"/>
      <c r="I260" s="142"/>
    </row>
    <row r="261" spans="8:9" ht="20.100000000000001" customHeight="1" x14ac:dyDescent="0.2">
      <c r="H261" s="334"/>
      <c r="I261" s="142"/>
    </row>
    <row r="262" spans="8:9" ht="20.100000000000001" customHeight="1" x14ac:dyDescent="0.2">
      <c r="H262" s="334"/>
      <c r="I262" s="142"/>
    </row>
    <row r="263" spans="8:9" ht="20.100000000000001" customHeight="1" x14ac:dyDescent="0.2">
      <c r="H263" s="334"/>
      <c r="I263" s="142"/>
    </row>
    <row r="264" spans="8:9" ht="20.100000000000001" customHeight="1" x14ac:dyDescent="0.2">
      <c r="H264" s="334"/>
      <c r="I264" s="142"/>
    </row>
    <row r="265" spans="8:9" ht="20.100000000000001" customHeight="1" x14ac:dyDescent="0.2">
      <c r="H265" s="334"/>
      <c r="I265" s="142"/>
    </row>
    <row r="266" spans="8:9" ht="20.100000000000001" customHeight="1" x14ac:dyDescent="0.2">
      <c r="H266" s="334"/>
      <c r="I266" s="142"/>
    </row>
    <row r="267" spans="8:9" ht="20.100000000000001" customHeight="1" x14ac:dyDescent="0.2">
      <c r="H267" s="334"/>
      <c r="I267" s="142"/>
    </row>
    <row r="268" spans="8:9" ht="20.100000000000001" customHeight="1" x14ac:dyDescent="0.2">
      <c r="H268" s="334"/>
      <c r="I268" s="142"/>
    </row>
    <row r="269" spans="8:9" ht="20.100000000000001" customHeight="1" x14ac:dyDescent="0.2">
      <c r="H269" s="334"/>
      <c r="I269" s="142"/>
    </row>
    <row r="270" spans="8:9" ht="20.100000000000001" customHeight="1" x14ac:dyDescent="0.2">
      <c r="H270" s="334"/>
      <c r="I270" s="142"/>
    </row>
    <row r="271" spans="8:9" ht="20.100000000000001" customHeight="1" x14ac:dyDescent="0.2">
      <c r="H271" s="334"/>
      <c r="I271" s="142"/>
    </row>
    <row r="272" spans="8:9" ht="20.100000000000001" customHeight="1" x14ac:dyDescent="0.2">
      <c r="H272" s="334"/>
      <c r="I272" s="142"/>
    </row>
    <row r="273" spans="8:9" ht="20.100000000000001" customHeight="1" x14ac:dyDescent="0.2">
      <c r="H273" s="334"/>
      <c r="I273" s="142"/>
    </row>
    <row r="274" spans="8:9" ht="20.100000000000001" customHeight="1" x14ac:dyDescent="0.2">
      <c r="H274" s="334"/>
      <c r="I274" s="142"/>
    </row>
    <row r="275" spans="8:9" ht="20.100000000000001" customHeight="1" x14ac:dyDescent="0.2">
      <c r="H275" s="334"/>
      <c r="I275" s="142"/>
    </row>
    <row r="276" spans="8:9" ht="20.100000000000001" customHeight="1" x14ac:dyDescent="0.2">
      <c r="H276" s="334"/>
      <c r="I276" s="142"/>
    </row>
    <row r="277" spans="8:9" ht="20.100000000000001" customHeight="1" x14ac:dyDescent="0.2">
      <c r="H277" s="334"/>
      <c r="I277" s="142"/>
    </row>
    <row r="278" spans="8:9" ht="20.100000000000001" customHeight="1" x14ac:dyDescent="0.2">
      <c r="H278" s="334"/>
      <c r="I278" s="142"/>
    </row>
    <row r="279" spans="8:9" ht="20.100000000000001" customHeight="1" x14ac:dyDescent="0.2">
      <c r="H279" s="334"/>
      <c r="I279" s="142"/>
    </row>
    <row r="280" spans="8:9" ht="20.100000000000001" customHeight="1" x14ac:dyDescent="0.2">
      <c r="H280" s="334"/>
      <c r="I280" s="142"/>
    </row>
    <row r="281" spans="8:9" ht="20.100000000000001" customHeight="1" x14ac:dyDescent="0.2">
      <c r="H281" s="334"/>
      <c r="I281" s="142"/>
    </row>
    <row r="282" spans="8:9" ht="20.100000000000001" customHeight="1" x14ac:dyDescent="0.2">
      <c r="H282" s="334"/>
      <c r="I282" s="142"/>
    </row>
    <row r="283" spans="8:9" ht="20.100000000000001" customHeight="1" x14ac:dyDescent="0.2">
      <c r="H283" s="334"/>
      <c r="I283" s="142"/>
    </row>
    <row r="284" spans="8:9" ht="20.100000000000001" customHeight="1" x14ac:dyDescent="0.2">
      <c r="H284" s="334"/>
      <c r="I284" s="142"/>
    </row>
    <row r="285" spans="8:9" ht="20.100000000000001" customHeight="1" x14ac:dyDescent="0.2">
      <c r="H285" s="334"/>
      <c r="I285" s="142"/>
    </row>
    <row r="286" spans="8:9" ht="20.100000000000001" customHeight="1" x14ac:dyDescent="0.2">
      <c r="H286" s="334"/>
      <c r="I286" s="142"/>
    </row>
    <row r="287" spans="8:9" ht="20.100000000000001" customHeight="1" x14ac:dyDescent="0.2">
      <c r="H287" s="334"/>
      <c r="I287" s="142"/>
    </row>
    <row r="288" spans="8:9" ht="20.100000000000001" customHeight="1" x14ac:dyDescent="0.2">
      <c r="H288" s="334"/>
      <c r="I288" s="142"/>
    </row>
    <row r="289" spans="8:9" ht="20.100000000000001" customHeight="1" x14ac:dyDescent="0.2">
      <c r="H289" s="334"/>
      <c r="I289" s="142"/>
    </row>
    <row r="290" spans="8:9" ht="20.100000000000001" customHeight="1" x14ac:dyDescent="0.2">
      <c r="H290" s="334"/>
      <c r="I290" s="142"/>
    </row>
    <row r="291" spans="8:9" ht="20.100000000000001" customHeight="1" x14ac:dyDescent="0.2">
      <c r="H291" s="334"/>
      <c r="I291" s="142"/>
    </row>
    <row r="292" spans="8:9" ht="20.100000000000001" customHeight="1" x14ac:dyDescent="0.2">
      <c r="H292" s="334"/>
      <c r="I292" s="142"/>
    </row>
    <row r="293" spans="8:9" ht="20.100000000000001" customHeight="1" x14ac:dyDescent="0.2">
      <c r="H293" s="334"/>
      <c r="I293" s="142"/>
    </row>
    <row r="294" spans="8:9" ht="20.100000000000001" customHeight="1" x14ac:dyDescent="0.2">
      <c r="H294" s="334"/>
      <c r="I294" s="142"/>
    </row>
    <row r="295" spans="8:9" ht="20.100000000000001" customHeight="1" x14ac:dyDescent="0.2">
      <c r="H295" s="334"/>
      <c r="I295" s="142"/>
    </row>
    <row r="296" spans="8:9" ht="20.100000000000001" customHeight="1" x14ac:dyDescent="0.2">
      <c r="H296" s="334"/>
      <c r="I296" s="142"/>
    </row>
    <row r="297" spans="8:9" ht="20.100000000000001" customHeight="1" x14ac:dyDescent="0.2">
      <c r="H297" s="334"/>
      <c r="I297" s="142"/>
    </row>
    <row r="298" spans="8:9" ht="20.100000000000001" customHeight="1" x14ac:dyDescent="0.2">
      <c r="H298" s="334"/>
      <c r="I298" s="142"/>
    </row>
    <row r="299" spans="8:9" ht="20.100000000000001" customHeight="1" x14ac:dyDescent="0.2">
      <c r="H299" s="334"/>
      <c r="I299" s="142"/>
    </row>
    <row r="300" spans="8:9" ht="20.100000000000001" customHeight="1" x14ac:dyDescent="0.2">
      <c r="H300" s="334"/>
      <c r="I300" s="142"/>
    </row>
    <row r="301" spans="8:9" ht="20.100000000000001" customHeight="1" x14ac:dyDescent="0.2">
      <c r="H301" s="334"/>
      <c r="I301" s="142"/>
    </row>
    <row r="302" spans="8:9" ht="20.100000000000001" customHeight="1" x14ac:dyDescent="0.2">
      <c r="H302" s="334"/>
      <c r="I302" s="142"/>
    </row>
    <row r="303" spans="8:9" ht="20.100000000000001" customHeight="1" x14ac:dyDescent="0.2">
      <c r="H303" s="334"/>
      <c r="I303" s="142"/>
    </row>
    <row r="304" spans="8:9" ht="20.100000000000001" customHeight="1" x14ac:dyDescent="0.2">
      <c r="H304" s="334"/>
      <c r="I304" s="142"/>
    </row>
    <row r="305" spans="3:9" ht="20.100000000000001" customHeight="1" x14ac:dyDescent="0.2">
      <c r="H305" s="334"/>
      <c r="I305" s="142"/>
    </row>
    <row r="306" spans="3:9" ht="20.100000000000001" customHeight="1" x14ac:dyDescent="0.2">
      <c r="H306" s="334"/>
      <c r="I306" s="142"/>
    </row>
    <row r="307" spans="3:9" ht="20.100000000000001" customHeight="1" x14ac:dyDescent="0.2">
      <c r="H307" s="334"/>
      <c r="I307" s="142"/>
    </row>
    <row r="308" spans="3:9" ht="20.100000000000001" customHeight="1" x14ac:dyDescent="0.2">
      <c r="H308" s="334"/>
      <c r="I308" s="142"/>
    </row>
    <row r="309" spans="3:9" ht="20.100000000000001" customHeight="1" x14ac:dyDescent="0.2">
      <c r="H309" s="334"/>
      <c r="I309" s="142"/>
    </row>
    <row r="310" spans="3:9" ht="20.100000000000001" customHeight="1" x14ac:dyDescent="0.2">
      <c r="H310" s="334"/>
      <c r="I310" s="142"/>
    </row>
    <row r="311" spans="3:9" ht="20.100000000000001" customHeight="1" x14ac:dyDescent="0.2">
      <c r="H311" s="334"/>
      <c r="I311" s="142"/>
    </row>
    <row r="312" spans="3:9" ht="20.100000000000001" customHeight="1" x14ac:dyDescent="0.2">
      <c r="H312" s="334"/>
      <c r="I312" s="142"/>
    </row>
    <row r="313" spans="3:9" ht="20.100000000000001" customHeight="1" x14ac:dyDescent="0.2">
      <c r="H313" s="334"/>
      <c r="I313" s="142"/>
    </row>
    <row r="314" spans="3:9" ht="20.100000000000001" customHeight="1" x14ac:dyDescent="0.2">
      <c r="H314" s="334"/>
      <c r="I314" s="142"/>
    </row>
    <row r="315" spans="3:9" ht="20.100000000000001" customHeight="1" x14ac:dyDescent="0.2">
      <c r="H315" s="334"/>
      <c r="I315" s="142"/>
    </row>
    <row r="316" spans="3:9" ht="20.100000000000001" customHeight="1" x14ac:dyDescent="0.2">
      <c r="H316" s="334"/>
      <c r="I316" s="142"/>
    </row>
    <row r="317" spans="3:9" ht="20.100000000000001" customHeight="1" x14ac:dyDescent="0.2">
      <c r="H317" s="334"/>
      <c r="I317" s="142"/>
    </row>
    <row r="318" spans="3:9" ht="20.100000000000001" customHeight="1" x14ac:dyDescent="0.2">
      <c r="H318" s="334"/>
      <c r="I318" s="142"/>
    </row>
    <row r="319" spans="3:9" ht="20.100000000000001" customHeight="1" x14ac:dyDescent="0.2">
      <c r="H319" s="334"/>
      <c r="I319" s="142"/>
    </row>
    <row r="320" spans="3:9" ht="20.100000000000001" customHeight="1" x14ac:dyDescent="0.2">
      <c r="C320" s="87">
        <v>4</v>
      </c>
      <c r="H320" s="334"/>
      <c r="I320" s="142"/>
    </row>
    <row r="321" spans="8:9" ht="20.100000000000001" customHeight="1" x14ac:dyDescent="0.2">
      <c r="H321" s="334"/>
      <c r="I321" s="142"/>
    </row>
    <row r="322" spans="8:9" ht="20.100000000000001" customHeight="1" x14ac:dyDescent="0.2">
      <c r="H322" s="334"/>
      <c r="I322" s="142"/>
    </row>
    <row r="323" spans="8:9" ht="20.100000000000001" customHeight="1" x14ac:dyDescent="0.2">
      <c r="H323" s="334"/>
      <c r="I323" s="142"/>
    </row>
    <row r="324" spans="8:9" ht="20.100000000000001" customHeight="1" x14ac:dyDescent="0.2">
      <c r="H324" s="334"/>
      <c r="I324" s="142"/>
    </row>
    <row r="325" spans="8:9" ht="20.100000000000001" customHeight="1" x14ac:dyDescent="0.2">
      <c r="H325" s="334"/>
      <c r="I325" s="142"/>
    </row>
    <row r="326" spans="8:9" ht="20.100000000000001" customHeight="1" x14ac:dyDescent="0.2">
      <c r="H326" s="334"/>
      <c r="I326" s="142"/>
    </row>
    <row r="327" spans="8:9" ht="20.100000000000001" customHeight="1" x14ac:dyDescent="0.2">
      <c r="H327" s="334"/>
      <c r="I327" s="142"/>
    </row>
    <row r="328" spans="8:9" ht="20.100000000000001" customHeight="1" x14ac:dyDescent="0.2">
      <c r="H328" s="334"/>
      <c r="I328" s="142"/>
    </row>
    <row r="329" spans="8:9" ht="20.100000000000001" customHeight="1" x14ac:dyDescent="0.2">
      <c r="H329" s="334"/>
      <c r="I329" s="142"/>
    </row>
    <row r="330" spans="8:9" ht="20.100000000000001" customHeight="1" x14ac:dyDescent="0.2">
      <c r="H330" s="334"/>
      <c r="I330" s="142"/>
    </row>
    <row r="331" spans="8:9" ht="20.100000000000001" customHeight="1" x14ac:dyDescent="0.2">
      <c r="H331" s="334"/>
      <c r="I331" s="142"/>
    </row>
    <row r="332" spans="8:9" ht="20.100000000000001" customHeight="1" x14ac:dyDescent="0.2">
      <c r="H332" s="334"/>
      <c r="I332" s="142"/>
    </row>
    <row r="333" spans="8:9" ht="20.100000000000001" customHeight="1" x14ac:dyDescent="0.2">
      <c r="H333" s="334"/>
      <c r="I333" s="142"/>
    </row>
    <row r="334" spans="8:9" ht="20.100000000000001" customHeight="1" x14ac:dyDescent="0.2">
      <c r="H334" s="334"/>
      <c r="I334" s="142"/>
    </row>
    <row r="335" spans="8:9" ht="20.100000000000001" customHeight="1" x14ac:dyDescent="0.2">
      <c r="H335" s="334"/>
      <c r="I335" s="142"/>
    </row>
    <row r="336" spans="8:9" ht="20.100000000000001" customHeight="1" x14ac:dyDescent="0.2">
      <c r="H336" s="334"/>
      <c r="I336" s="142"/>
    </row>
    <row r="337" spans="8:9" ht="20.100000000000001" customHeight="1" x14ac:dyDescent="0.2">
      <c r="H337" s="334"/>
      <c r="I337" s="142"/>
    </row>
    <row r="338" spans="8:9" ht="20.100000000000001" customHeight="1" x14ac:dyDescent="0.2">
      <c r="H338" s="334"/>
      <c r="I338" s="142"/>
    </row>
    <row r="339" spans="8:9" ht="20.100000000000001" customHeight="1" x14ac:dyDescent="0.2">
      <c r="H339" s="334"/>
      <c r="I339" s="142"/>
    </row>
    <row r="340" spans="8:9" ht="20.100000000000001" customHeight="1" x14ac:dyDescent="0.2">
      <c r="H340" s="334"/>
      <c r="I340" s="142"/>
    </row>
    <row r="341" spans="8:9" ht="20.100000000000001" customHeight="1" x14ac:dyDescent="0.2">
      <c r="H341" s="334"/>
      <c r="I341" s="142"/>
    </row>
    <row r="342" spans="8:9" ht="20.100000000000001" customHeight="1" x14ac:dyDescent="0.2">
      <c r="H342" s="334"/>
      <c r="I342" s="142"/>
    </row>
    <row r="343" spans="8:9" ht="20.100000000000001" customHeight="1" x14ac:dyDescent="0.2">
      <c r="H343" s="334"/>
      <c r="I343" s="142"/>
    </row>
    <row r="344" spans="8:9" ht="20.100000000000001" customHeight="1" x14ac:dyDescent="0.2">
      <c r="H344" s="334"/>
      <c r="I344" s="142"/>
    </row>
    <row r="345" spans="8:9" ht="20.100000000000001" customHeight="1" x14ac:dyDescent="0.2">
      <c r="H345" s="334"/>
      <c r="I345" s="142"/>
    </row>
    <row r="346" spans="8:9" ht="20.100000000000001" customHeight="1" x14ac:dyDescent="0.2">
      <c r="H346" s="334"/>
      <c r="I346" s="142"/>
    </row>
    <row r="347" spans="8:9" ht="20.100000000000001" customHeight="1" x14ac:dyDescent="0.2">
      <c r="H347" s="334"/>
      <c r="I347" s="142"/>
    </row>
    <row r="348" spans="8:9" ht="20.100000000000001" customHeight="1" x14ac:dyDescent="0.2">
      <c r="H348" s="334"/>
      <c r="I348" s="142"/>
    </row>
    <row r="349" spans="8:9" ht="20.100000000000001" customHeight="1" x14ac:dyDescent="0.2">
      <c r="H349" s="334"/>
      <c r="I349" s="142"/>
    </row>
    <row r="350" spans="8:9" ht="20.100000000000001" customHeight="1" x14ac:dyDescent="0.2">
      <c r="H350" s="334"/>
      <c r="I350" s="142"/>
    </row>
    <row r="351" spans="8:9" ht="20.100000000000001" customHeight="1" x14ac:dyDescent="0.2">
      <c r="H351" s="334"/>
      <c r="I351" s="142"/>
    </row>
    <row r="352" spans="8:9" ht="20.100000000000001" customHeight="1" x14ac:dyDescent="0.2">
      <c r="H352" s="334"/>
      <c r="I352" s="142"/>
    </row>
    <row r="353" spans="8:9" ht="20.100000000000001" customHeight="1" x14ac:dyDescent="0.2">
      <c r="H353" s="334"/>
      <c r="I353" s="142"/>
    </row>
    <row r="354" spans="8:9" ht="20.100000000000001" customHeight="1" x14ac:dyDescent="0.2">
      <c r="H354" s="334"/>
      <c r="I354" s="142"/>
    </row>
    <row r="355" spans="8:9" ht="20.100000000000001" customHeight="1" x14ac:dyDescent="0.2">
      <c r="H355" s="334"/>
      <c r="I355" s="142"/>
    </row>
    <row r="356" spans="8:9" ht="20.100000000000001" customHeight="1" x14ac:dyDescent="0.2">
      <c r="H356" s="334"/>
      <c r="I356" s="142"/>
    </row>
    <row r="357" spans="8:9" ht="20.100000000000001" customHeight="1" x14ac:dyDescent="0.2">
      <c r="H357" s="334"/>
      <c r="I357" s="142"/>
    </row>
    <row r="358" spans="8:9" ht="20.100000000000001" customHeight="1" x14ac:dyDescent="0.2">
      <c r="H358" s="334"/>
      <c r="I358" s="142"/>
    </row>
    <row r="359" spans="8:9" ht="20.100000000000001" customHeight="1" x14ac:dyDescent="0.2">
      <c r="H359" s="334"/>
      <c r="I359" s="142"/>
    </row>
    <row r="360" spans="8:9" ht="20.100000000000001" customHeight="1" x14ac:dyDescent="0.2">
      <c r="H360" s="334"/>
      <c r="I360" s="142"/>
    </row>
    <row r="361" spans="8:9" ht="20.100000000000001" customHeight="1" x14ac:dyDescent="0.2">
      <c r="H361" s="334"/>
      <c r="I361" s="142"/>
    </row>
    <row r="362" spans="8:9" ht="20.100000000000001" customHeight="1" x14ac:dyDescent="0.2">
      <c r="H362" s="334"/>
      <c r="I362" s="142"/>
    </row>
    <row r="363" spans="8:9" ht="20.100000000000001" customHeight="1" x14ac:dyDescent="0.2">
      <c r="H363" s="334"/>
      <c r="I363" s="142"/>
    </row>
    <row r="364" spans="8:9" ht="20.100000000000001" customHeight="1" x14ac:dyDescent="0.2">
      <c r="H364" s="334"/>
      <c r="I364" s="142"/>
    </row>
    <row r="365" spans="8:9" ht="20.100000000000001" customHeight="1" x14ac:dyDescent="0.2">
      <c r="H365" s="334"/>
      <c r="I365" s="142"/>
    </row>
    <row r="366" spans="8:9" ht="20.100000000000001" customHeight="1" x14ac:dyDescent="0.2">
      <c r="H366" s="334"/>
      <c r="I366" s="142"/>
    </row>
    <row r="367" spans="8:9" ht="20.100000000000001" customHeight="1" x14ac:dyDescent="0.2">
      <c r="H367" s="334"/>
      <c r="I367" s="142"/>
    </row>
    <row r="368" spans="8:9" ht="20.100000000000001" customHeight="1" x14ac:dyDescent="0.2">
      <c r="H368" s="334"/>
      <c r="I368" s="142"/>
    </row>
    <row r="369" spans="3:9" ht="20.100000000000001" customHeight="1" x14ac:dyDescent="0.2">
      <c r="H369" s="334"/>
      <c r="I369" s="142"/>
    </row>
    <row r="370" spans="3:9" ht="20.100000000000001" customHeight="1" x14ac:dyDescent="0.2">
      <c r="C370" s="87">
        <v>4</v>
      </c>
      <c r="H370" s="334"/>
      <c r="I370" s="142"/>
    </row>
    <row r="371" spans="3:9" ht="20.100000000000001" customHeight="1" x14ac:dyDescent="0.2">
      <c r="H371" s="334"/>
      <c r="I371" s="142"/>
    </row>
    <row r="372" spans="3:9" ht="20.100000000000001" customHeight="1" x14ac:dyDescent="0.2">
      <c r="H372" s="334"/>
      <c r="I372" s="142"/>
    </row>
    <row r="373" spans="3:9" ht="20.100000000000001" customHeight="1" x14ac:dyDescent="0.2">
      <c r="H373" s="334"/>
      <c r="I373" s="142"/>
    </row>
    <row r="374" spans="3:9" ht="20.100000000000001" customHeight="1" x14ac:dyDescent="0.2">
      <c r="H374" s="334"/>
      <c r="I374" s="142"/>
    </row>
    <row r="375" spans="3:9" ht="20.100000000000001" customHeight="1" x14ac:dyDescent="0.2">
      <c r="H375" s="334"/>
      <c r="I375" s="142"/>
    </row>
    <row r="376" spans="3:9" ht="20.100000000000001" customHeight="1" x14ac:dyDescent="0.2">
      <c r="H376" s="334"/>
      <c r="I376" s="142"/>
    </row>
    <row r="377" spans="3:9" ht="20.100000000000001" customHeight="1" x14ac:dyDescent="0.2">
      <c r="H377" s="334"/>
      <c r="I377" s="142"/>
    </row>
    <row r="378" spans="3:9" ht="20.100000000000001" customHeight="1" x14ac:dyDescent="0.2">
      <c r="H378" s="334"/>
      <c r="I378" s="142"/>
    </row>
    <row r="379" spans="3:9" ht="20.100000000000001" customHeight="1" x14ac:dyDescent="0.2">
      <c r="H379" s="334"/>
      <c r="I379" s="142"/>
    </row>
    <row r="380" spans="3:9" ht="20.100000000000001" customHeight="1" x14ac:dyDescent="0.2">
      <c r="H380" s="334"/>
      <c r="I380" s="142"/>
    </row>
    <row r="381" spans="3:9" ht="20.100000000000001" customHeight="1" x14ac:dyDescent="0.2">
      <c r="H381" s="334"/>
      <c r="I381" s="142"/>
    </row>
    <row r="382" spans="3:9" ht="20.100000000000001" customHeight="1" x14ac:dyDescent="0.2">
      <c r="H382" s="334"/>
      <c r="I382" s="142"/>
    </row>
    <row r="383" spans="3:9" ht="20.100000000000001" customHeight="1" x14ac:dyDescent="0.2">
      <c r="H383" s="334"/>
      <c r="I383" s="142"/>
    </row>
    <row r="384" spans="3:9" ht="20.100000000000001" customHeight="1" x14ac:dyDescent="0.2">
      <c r="H384" s="334"/>
      <c r="I384" s="142"/>
    </row>
    <row r="385" spans="8:9" ht="20.100000000000001" customHeight="1" x14ac:dyDescent="0.2">
      <c r="H385" s="334"/>
      <c r="I385" s="142"/>
    </row>
    <row r="386" spans="8:9" ht="20.100000000000001" customHeight="1" x14ac:dyDescent="0.2">
      <c r="H386" s="334"/>
      <c r="I386" s="142"/>
    </row>
    <row r="387" spans="8:9" ht="20.100000000000001" customHeight="1" x14ac:dyDescent="0.2">
      <c r="H387" s="334"/>
      <c r="I387" s="142"/>
    </row>
    <row r="388" spans="8:9" ht="20.100000000000001" customHeight="1" x14ac:dyDescent="0.2">
      <c r="H388" s="334"/>
      <c r="I388" s="142"/>
    </row>
    <row r="389" spans="8:9" ht="20.100000000000001" customHeight="1" x14ac:dyDescent="0.2">
      <c r="H389" s="334"/>
      <c r="I389" s="142"/>
    </row>
    <row r="390" spans="8:9" ht="20.100000000000001" customHeight="1" x14ac:dyDescent="0.2">
      <c r="H390" s="334"/>
      <c r="I390" s="142"/>
    </row>
    <row r="391" spans="8:9" ht="20.100000000000001" customHeight="1" x14ac:dyDescent="0.2">
      <c r="H391" s="334"/>
      <c r="I391" s="142"/>
    </row>
    <row r="392" spans="8:9" ht="20.100000000000001" customHeight="1" x14ac:dyDescent="0.2">
      <c r="H392" s="334"/>
      <c r="I392" s="142"/>
    </row>
    <row r="393" spans="8:9" ht="20.100000000000001" customHeight="1" x14ac:dyDescent="0.2">
      <c r="H393" s="334"/>
      <c r="I393" s="142"/>
    </row>
    <row r="394" spans="8:9" ht="20.100000000000001" customHeight="1" x14ac:dyDescent="0.2">
      <c r="H394" s="334"/>
      <c r="I394" s="142"/>
    </row>
    <row r="395" spans="8:9" ht="20.100000000000001" customHeight="1" x14ac:dyDescent="0.2">
      <c r="H395" s="334"/>
      <c r="I395" s="142"/>
    </row>
    <row r="396" spans="8:9" ht="20.100000000000001" customHeight="1" x14ac:dyDescent="0.2">
      <c r="H396" s="334"/>
      <c r="I396" s="142"/>
    </row>
    <row r="397" spans="8:9" ht="20.100000000000001" customHeight="1" x14ac:dyDescent="0.2">
      <c r="H397" s="334"/>
      <c r="I397" s="142"/>
    </row>
    <row r="398" spans="8:9" ht="20.100000000000001" customHeight="1" x14ac:dyDescent="0.2">
      <c r="H398" s="334"/>
      <c r="I398" s="142"/>
    </row>
    <row r="399" spans="8:9" ht="20.100000000000001" customHeight="1" x14ac:dyDescent="0.2">
      <c r="H399" s="334"/>
      <c r="I399" s="142"/>
    </row>
    <row r="400" spans="8:9" ht="20.100000000000001" customHeight="1" x14ac:dyDescent="0.2">
      <c r="H400" s="334"/>
      <c r="I400" s="142"/>
    </row>
    <row r="401" spans="8:9" ht="20.100000000000001" customHeight="1" x14ac:dyDescent="0.2">
      <c r="H401" s="334"/>
      <c r="I401" s="142"/>
    </row>
    <row r="402" spans="8:9" ht="20.100000000000001" customHeight="1" x14ac:dyDescent="0.2">
      <c r="H402" s="334"/>
      <c r="I402" s="142"/>
    </row>
    <row r="403" spans="8:9" ht="20.100000000000001" customHeight="1" x14ac:dyDescent="0.2">
      <c r="H403" s="334"/>
      <c r="I403" s="142"/>
    </row>
    <row r="404" spans="8:9" ht="20.100000000000001" customHeight="1" x14ac:dyDescent="0.2">
      <c r="H404" s="334"/>
      <c r="I404" s="142"/>
    </row>
    <row r="405" spans="8:9" ht="20.100000000000001" customHeight="1" x14ac:dyDescent="0.2">
      <c r="H405" s="334"/>
      <c r="I405" s="142"/>
    </row>
    <row r="406" spans="8:9" ht="20.100000000000001" customHeight="1" x14ac:dyDescent="0.2">
      <c r="H406" s="334"/>
      <c r="I406" s="142"/>
    </row>
    <row r="407" spans="8:9" ht="20.100000000000001" customHeight="1" x14ac:dyDescent="0.2">
      <c r="H407" s="334"/>
      <c r="I407" s="142"/>
    </row>
    <row r="408" spans="8:9" ht="20.100000000000001" customHeight="1" x14ac:dyDescent="0.2">
      <c r="H408" s="334"/>
      <c r="I408" s="142"/>
    </row>
    <row r="409" spans="8:9" ht="20.100000000000001" customHeight="1" x14ac:dyDescent="0.2">
      <c r="H409" s="334"/>
      <c r="I409" s="142"/>
    </row>
    <row r="410" spans="8:9" ht="20.100000000000001" customHeight="1" x14ac:dyDescent="0.2">
      <c r="H410" s="334"/>
      <c r="I410" s="142"/>
    </row>
    <row r="411" spans="8:9" ht="20.100000000000001" customHeight="1" x14ac:dyDescent="0.2">
      <c r="H411" s="334"/>
      <c r="I411" s="142"/>
    </row>
    <row r="412" spans="8:9" ht="20.100000000000001" customHeight="1" x14ac:dyDescent="0.2">
      <c r="H412" s="334"/>
      <c r="I412" s="142"/>
    </row>
    <row r="413" spans="8:9" ht="20.100000000000001" customHeight="1" x14ac:dyDescent="0.2">
      <c r="H413" s="334"/>
      <c r="I413" s="142"/>
    </row>
    <row r="414" spans="8:9" ht="20.100000000000001" customHeight="1" x14ac:dyDescent="0.2">
      <c r="H414" s="334"/>
      <c r="I414" s="142"/>
    </row>
    <row r="415" spans="8:9" ht="20.100000000000001" customHeight="1" x14ac:dyDescent="0.2">
      <c r="H415" s="334"/>
      <c r="I415" s="142"/>
    </row>
    <row r="416" spans="8:9" ht="20.100000000000001" customHeight="1" x14ac:dyDescent="0.2">
      <c r="H416" s="334"/>
      <c r="I416" s="142"/>
    </row>
    <row r="417" spans="3:9" ht="20.100000000000001" customHeight="1" x14ac:dyDescent="0.2">
      <c r="H417" s="334"/>
      <c r="I417" s="142"/>
    </row>
    <row r="418" spans="3:9" ht="20.100000000000001" customHeight="1" x14ac:dyDescent="0.2">
      <c r="H418" s="334"/>
      <c r="I418" s="142"/>
    </row>
    <row r="419" spans="3:9" ht="20.100000000000001" customHeight="1" x14ac:dyDescent="0.2">
      <c r="H419" s="334"/>
      <c r="I419" s="142"/>
    </row>
    <row r="420" spans="3:9" ht="20.100000000000001" customHeight="1" x14ac:dyDescent="0.2">
      <c r="C420" s="87">
        <v>4</v>
      </c>
      <c r="H420" s="334"/>
      <c r="I420" s="142"/>
    </row>
    <row r="421" spans="3:9" ht="20.100000000000001" customHeight="1" x14ac:dyDescent="0.2">
      <c r="H421" s="334"/>
      <c r="I421" s="142"/>
    </row>
    <row r="422" spans="3:9" ht="20.100000000000001" customHeight="1" x14ac:dyDescent="0.2">
      <c r="H422" s="334"/>
      <c r="I422" s="142"/>
    </row>
    <row r="423" spans="3:9" ht="20.100000000000001" customHeight="1" x14ac:dyDescent="0.2">
      <c r="H423" s="334"/>
      <c r="I423" s="142"/>
    </row>
    <row r="424" spans="3:9" ht="20.100000000000001" customHeight="1" x14ac:dyDescent="0.2">
      <c r="H424" s="334"/>
      <c r="I424" s="142"/>
    </row>
    <row r="425" spans="3:9" ht="20.100000000000001" customHeight="1" x14ac:dyDescent="0.2">
      <c r="H425" s="334"/>
      <c r="I425" s="142"/>
    </row>
    <row r="426" spans="3:9" ht="20.100000000000001" customHeight="1" x14ac:dyDescent="0.2">
      <c r="H426" s="334"/>
      <c r="I426" s="142"/>
    </row>
    <row r="427" spans="3:9" ht="20.100000000000001" customHeight="1" x14ac:dyDescent="0.2">
      <c r="H427" s="334"/>
      <c r="I427" s="142"/>
    </row>
    <row r="428" spans="3:9" ht="20.100000000000001" customHeight="1" x14ac:dyDescent="0.2">
      <c r="H428" s="334"/>
      <c r="I428" s="142"/>
    </row>
    <row r="429" spans="3:9" ht="20.100000000000001" customHeight="1" x14ac:dyDescent="0.2">
      <c r="H429" s="334"/>
      <c r="I429" s="142"/>
    </row>
    <row r="430" spans="3:9" ht="20.100000000000001" customHeight="1" x14ac:dyDescent="0.2">
      <c r="H430" s="334"/>
      <c r="I430" s="142"/>
    </row>
    <row r="431" spans="3:9" ht="20.100000000000001" customHeight="1" x14ac:dyDescent="0.2">
      <c r="H431" s="334"/>
      <c r="I431" s="142"/>
    </row>
    <row r="432" spans="3:9" ht="20.100000000000001" customHeight="1" x14ac:dyDescent="0.2">
      <c r="H432" s="334"/>
      <c r="I432" s="142"/>
    </row>
    <row r="433" spans="8:9" ht="20.100000000000001" customHeight="1" x14ac:dyDescent="0.2">
      <c r="H433" s="334"/>
      <c r="I433" s="142"/>
    </row>
    <row r="434" spans="8:9" ht="20.100000000000001" customHeight="1" x14ac:dyDescent="0.2">
      <c r="H434" s="334"/>
      <c r="I434" s="142"/>
    </row>
    <row r="435" spans="8:9" ht="20.100000000000001" customHeight="1" x14ac:dyDescent="0.2">
      <c r="H435" s="334"/>
      <c r="I435" s="142"/>
    </row>
    <row r="436" spans="8:9" ht="20.100000000000001" customHeight="1" x14ac:dyDescent="0.2">
      <c r="H436" s="334"/>
      <c r="I436" s="142"/>
    </row>
    <row r="437" spans="8:9" ht="20.100000000000001" customHeight="1" x14ac:dyDescent="0.2">
      <c r="H437" s="334"/>
      <c r="I437" s="142"/>
    </row>
    <row r="438" spans="8:9" ht="20.100000000000001" customHeight="1" x14ac:dyDescent="0.2">
      <c r="H438" s="334"/>
      <c r="I438" s="142"/>
    </row>
    <row r="439" spans="8:9" ht="20.100000000000001" customHeight="1" x14ac:dyDescent="0.2">
      <c r="H439" s="334"/>
      <c r="I439" s="142"/>
    </row>
    <row r="440" spans="8:9" ht="20.100000000000001" customHeight="1" x14ac:dyDescent="0.2">
      <c r="H440" s="334"/>
      <c r="I440" s="142"/>
    </row>
    <row r="441" spans="8:9" ht="20.100000000000001" customHeight="1" x14ac:dyDescent="0.2">
      <c r="H441" s="334"/>
      <c r="I441" s="142"/>
    </row>
    <row r="442" spans="8:9" ht="20.100000000000001" customHeight="1" x14ac:dyDescent="0.2">
      <c r="H442" s="334"/>
      <c r="I442" s="142"/>
    </row>
    <row r="443" spans="8:9" ht="20.100000000000001" customHeight="1" x14ac:dyDescent="0.2">
      <c r="H443" s="334"/>
      <c r="I443" s="142"/>
    </row>
    <row r="444" spans="8:9" ht="20.100000000000001" customHeight="1" x14ac:dyDescent="0.2">
      <c r="H444" s="334"/>
      <c r="I444" s="142"/>
    </row>
    <row r="445" spans="8:9" ht="20.100000000000001" customHeight="1" x14ac:dyDescent="0.2">
      <c r="H445" s="334"/>
      <c r="I445" s="142"/>
    </row>
    <row r="446" spans="8:9" ht="20.100000000000001" customHeight="1" x14ac:dyDescent="0.2">
      <c r="H446" s="334"/>
      <c r="I446" s="142"/>
    </row>
    <row r="447" spans="8:9" ht="20.100000000000001" customHeight="1" x14ac:dyDescent="0.2">
      <c r="H447" s="334"/>
      <c r="I447" s="142"/>
    </row>
    <row r="448" spans="8:9" ht="20.100000000000001" customHeight="1" x14ac:dyDescent="0.2">
      <c r="H448" s="334"/>
      <c r="I448" s="142"/>
    </row>
    <row r="449" spans="8:9" ht="20.100000000000001" customHeight="1" x14ac:dyDescent="0.2">
      <c r="H449" s="334"/>
      <c r="I449" s="142"/>
    </row>
    <row r="450" spans="8:9" ht="20.100000000000001" customHeight="1" x14ac:dyDescent="0.2">
      <c r="H450" s="334"/>
      <c r="I450" s="142"/>
    </row>
    <row r="451" spans="8:9" ht="20.100000000000001" customHeight="1" x14ac:dyDescent="0.2">
      <c r="H451" s="334"/>
      <c r="I451" s="142"/>
    </row>
    <row r="452" spans="8:9" ht="20.100000000000001" customHeight="1" x14ac:dyDescent="0.2">
      <c r="H452" s="334"/>
      <c r="I452" s="142"/>
    </row>
    <row r="453" spans="8:9" ht="20.100000000000001" customHeight="1" x14ac:dyDescent="0.2">
      <c r="H453" s="334"/>
      <c r="I453" s="142"/>
    </row>
    <row r="454" spans="8:9" ht="20.100000000000001" customHeight="1" x14ac:dyDescent="0.2">
      <c r="H454" s="334"/>
      <c r="I454" s="142"/>
    </row>
    <row r="455" spans="8:9" ht="20.100000000000001" customHeight="1" x14ac:dyDescent="0.2">
      <c r="H455" s="334"/>
      <c r="I455" s="142"/>
    </row>
    <row r="456" spans="8:9" ht="20.100000000000001" customHeight="1" x14ac:dyDescent="0.2">
      <c r="H456" s="334"/>
      <c r="I456" s="142"/>
    </row>
    <row r="457" spans="8:9" ht="20.100000000000001" customHeight="1" x14ac:dyDescent="0.2">
      <c r="H457" s="334"/>
      <c r="I457" s="142"/>
    </row>
    <row r="458" spans="8:9" ht="20.100000000000001" customHeight="1" x14ac:dyDescent="0.2">
      <c r="H458" s="334"/>
      <c r="I458" s="142"/>
    </row>
    <row r="459" spans="8:9" ht="20.100000000000001" customHeight="1" x14ac:dyDescent="0.2">
      <c r="H459" s="334"/>
      <c r="I459" s="142"/>
    </row>
    <row r="460" spans="8:9" ht="20.100000000000001" customHeight="1" x14ac:dyDescent="0.2">
      <c r="H460" s="334"/>
      <c r="I460" s="142"/>
    </row>
    <row r="461" spans="8:9" ht="20.100000000000001" customHeight="1" x14ac:dyDescent="0.2">
      <c r="H461" s="334"/>
      <c r="I461" s="142"/>
    </row>
    <row r="462" spans="8:9" ht="20.100000000000001" customHeight="1" x14ac:dyDescent="0.2">
      <c r="H462" s="334"/>
      <c r="I462" s="142"/>
    </row>
    <row r="463" spans="8:9" ht="20.100000000000001" customHeight="1" x14ac:dyDescent="0.2">
      <c r="H463" s="334"/>
      <c r="I463" s="142"/>
    </row>
    <row r="464" spans="8:9" ht="20.100000000000001" customHeight="1" x14ac:dyDescent="0.2">
      <c r="H464" s="334"/>
      <c r="I464" s="142"/>
    </row>
    <row r="465" spans="3:9" ht="20.100000000000001" customHeight="1" x14ac:dyDescent="0.2">
      <c r="H465" s="334"/>
      <c r="I465" s="142"/>
    </row>
    <row r="466" spans="3:9" ht="20.100000000000001" customHeight="1" x14ac:dyDescent="0.2">
      <c r="H466" s="334"/>
      <c r="I466" s="142"/>
    </row>
    <row r="467" spans="3:9" ht="20.100000000000001" customHeight="1" x14ac:dyDescent="0.2">
      <c r="H467" s="334"/>
      <c r="I467" s="142"/>
    </row>
    <row r="468" spans="3:9" ht="20.100000000000001" customHeight="1" x14ac:dyDescent="0.2">
      <c r="H468" s="334"/>
      <c r="I468" s="142"/>
    </row>
    <row r="469" spans="3:9" ht="20.100000000000001" customHeight="1" x14ac:dyDescent="0.2">
      <c r="H469" s="334"/>
      <c r="I469" s="142"/>
    </row>
    <row r="470" spans="3:9" ht="20.100000000000001" customHeight="1" x14ac:dyDescent="0.2">
      <c r="C470" s="87">
        <v>4</v>
      </c>
      <c r="H470" s="334"/>
      <c r="I470" s="142"/>
    </row>
    <row r="471" spans="3:9" ht="20.100000000000001" customHeight="1" x14ac:dyDescent="0.2">
      <c r="H471" s="334"/>
      <c r="I471" s="142"/>
    </row>
    <row r="472" spans="3:9" ht="20.100000000000001" customHeight="1" x14ac:dyDescent="0.2">
      <c r="H472" s="334"/>
      <c r="I472" s="142"/>
    </row>
    <row r="473" spans="3:9" ht="20.100000000000001" customHeight="1" x14ac:dyDescent="0.2">
      <c r="H473" s="334"/>
      <c r="I473" s="142"/>
    </row>
    <row r="474" spans="3:9" ht="20.100000000000001" customHeight="1" x14ac:dyDescent="0.2">
      <c r="H474" s="334"/>
      <c r="I474" s="142"/>
    </row>
    <row r="475" spans="3:9" ht="20.100000000000001" customHeight="1" x14ac:dyDescent="0.2">
      <c r="H475" s="334"/>
      <c r="I475" s="142"/>
    </row>
    <row r="476" spans="3:9" ht="20.100000000000001" customHeight="1" x14ac:dyDescent="0.2">
      <c r="H476" s="334"/>
      <c r="I476" s="142"/>
    </row>
    <row r="477" spans="3:9" ht="20.100000000000001" customHeight="1" x14ac:dyDescent="0.2">
      <c r="H477" s="334"/>
      <c r="I477" s="142"/>
    </row>
    <row r="478" spans="3:9" ht="20.100000000000001" customHeight="1" x14ac:dyDescent="0.2">
      <c r="H478" s="334"/>
      <c r="I478" s="142"/>
    </row>
    <row r="479" spans="3:9" ht="20.100000000000001" customHeight="1" x14ac:dyDescent="0.2">
      <c r="H479" s="334"/>
      <c r="I479" s="142"/>
    </row>
    <row r="480" spans="3:9" ht="20.100000000000001" customHeight="1" x14ac:dyDescent="0.2">
      <c r="H480" s="334"/>
      <c r="I480" s="142"/>
    </row>
    <row r="481" spans="8:9" ht="20.100000000000001" customHeight="1" x14ac:dyDescent="0.2">
      <c r="H481" s="334"/>
      <c r="I481" s="142"/>
    </row>
    <row r="482" spans="8:9" ht="20.100000000000001" customHeight="1" x14ac:dyDescent="0.2">
      <c r="H482" s="334"/>
      <c r="I482" s="142"/>
    </row>
    <row r="483" spans="8:9" ht="20.100000000000001" customHeight="1" x14ac:dyDescent="0.2">
      <c r="H483" s="334"/>
      <c r="I483" s="142"/>
    </row>
    <row r="484" spans="8:9" ht="20.100000000000001" customHeight="1" x14ac:dyDescent="0.2">
      <c r="H484" s="334"/>
      <c r="I484" s="142"/>
    </row>
    <row r="485" spans="8:9" ht="20.100000000000001" customHeight="1" x14ac:dyDescent="0.2">
      <c r="H485" s="334"/>
      <c r="I485" s="142"/>
    </row>
    <row r="486" spans="8:9" ht="20.100000000000001" customHeight="1" x14ac:dyDescent="0.2">
      <c r="H486" s="334"/>
      <c r="I486" s="142"/>
    </row>
    <row r="487" spans="8:9" ht="20.100000000000001" customHeight="1" x14ac:dyDescent="0.2">
      <c r="H487" s="334"/>
      <c r="I487" s="142"/>
    </row>
    <row r="488" spans="8:9" ht="20.100000000000001" customHeight="1" x14ac:dyDescent="0.2">
      <c r="H488" s="334"/>
      <c r="I488" s="142"/>
    </row>
    <row r="489" spans="8:9" ht="20.100000000000001" customHeight="1" x14ac:dyDescent="0.2">
      <c r="H489" s="334"/>
      <c r="I489" s="142"/>
    </row>
    <row r="490" spans="8:9" ht="20.100000000000001" customHeight="1" x14ac:dyDescent="0.2">
      <c r="H490" s="334"/>
      <c r="I490" s="142"/>
    </row>
    <row r="491" spans="8:9" ht="20.100000000000001" customHeight="1" x14ac:dyDescent="0.2">
      <c r="H491" s="334"/>
      <c r="I491" s="142"/>
    </row>
    <row r="492" spans="8:9" ht="20.100000000000001" customHeight="1" x14ac:dyDescent="0.2">
      <c r="H492" s="334"/>
      <c r="I492" s="142"/>
    </row>
    <row r="493" spans="8:9" ht="20.100000000000001" customHeight="1" x14ac:dyDescent="0.2">
      <c r="H493" s="334"/>
      <c r="I493" s="142"/>
    </row>
    <row r="494" spans="8:9" ht="20.100000000000001" customHeight="1" x14ac:dyDescent="0.2">
      <c r="H494" s="334"/>
      <c r="I494" s="142"/>
    </row>
    <row r="495" spans="8:9" ht="20.100000000000001" customHeight="1" x14ac:dyDescent="0.2">
      <c r="H495" s="334"/>
      <c r="I495" s="142"/>
    </row>
    <row r="496" spans="8:9" ht="20.100000000000001" customHeight="1" x14ac:dyDescent="0.2">
      <c r="H496" s="334"/>
      <c r="I496" s="142"/>
    </row>
    <row r="497" spans="8:9" ht="20.100000000000001" customHeight="1" x14ac:dyDescent="0.2">
      <c r="H497" s="334"/>
      <c r="I497" s="142"/>
    </row>
    <row r="498" spans="8:9" ht="20.100000000000001" customHeight="1" x14ac:dyDescent="0.2">
      <c r="H498" s="334"/>
      <c r="I498" s="142"/>
    </row>
    <row r="499" spans="8:9" ht="20.100000000000001" customHeight="1" x14ac:dyDescent="0.2">
      <c r="H499" s="334"/>
      <c r="I499" s="142"/>
    </row>
    <row r="500" spans="8:9" ht="20.100000000000001" customHeight="1" x14ac:dyDescent="0.2">
      <c r="H500" s="334"/>
      <c r="I500" s="142"/>
    </row>
    <row r="501" spans="8:9" ht="20.100000000000001" customHeight="1" x14ac:dyDescent="0.2">
      <c r="H501" s="334"/>
      <c r="I501" s="142"/>
    </row>
    <row r="502" spans="8:9" ht="20.100000000000001" customHeight="1" x14ac:dyDescent="0.2">
      <c r="H502" s="334"/>
      <c r="I502" s="142"/>
    </row>
    <row r="503" spans="8:9" ht="20.100000000000001" customHeight="1" x14ac:dyDescent="0.2">
      <c r="H503" s="334"/>
      <c r="I503" s="142"/>
    </row>
    <row r="504" spans="8:9" ht="20.100000000000001" customHeight="1" x14ac:dyDescent="0.2">
      <c r="H504" s="334"/>
      <c r="I504" s="142"/>
    </row>
    <row r="505" spans="8:9" ht="20.100000000000001" customHeight="1" x14ac:dyDescent="0.2">
      <c r="H505" s="334"/>
      <c r="I505" s="142"/>
    </row>
    <row r="506" spans="8:9" ht="20.100000000000001" customHeight="1" x14ac:dyDescent="0.2">
      <c r="H506" s="334"/>
      <c r="I506" s="142"/>
    </row>
    <row r="507" spans="8:9" ht="20.100000000000001" customHeight="1" x14ac:dyDescent="0.2">
      <c r="H507" s="334"/>
      <c r="I507" s="142"/>
    </row>
    <row r="508" spans="8:9" ht="20.100000000000001" customHeight="1" x14ac:dyDescent="0.2">
      <c r="H508" s="334"/>
      <c r="I508" s="142"/>
    </row>
    <row r="509" spans="8:9" ht="20.100000000000001" customHeight="1" x14ac:dyDescent="0.2">
      <c r="H509" s="334"/>
      <c r="I509" s="142"/>
    </row>
    <row r="510" spans="8:9" ht="20.100000000000001" customHeight="1" x14ac:dyDescent="0.2">
      <c r="H510" s="334"/>
      <c r="I510" s="142"/>
    </row>
    <row r="511" spans="8:9" ht="20.100000000000001" customHeight="1" x14ac:dyDescent="0.2">
      <c r="H511" s="334"/>
      <c r="I511" s="142"/>
    </row>
    <row r="512" spans="8:9" ht="20.100000000000001" customHeight="1" x14ac:dyDescent="0.2">
      <c r="H512" s="334"/>
      <c r="I512" s="142"/>
    </row>
    <row r="513" spans="3:9" ht="20.100000000000001" customHeight="1" x14ac:dyDescent="0.2">
      <c r="H513" s="334"/>
      <c r="I513" s="142"/>
    </row>
    <row r="514" spans="3:9" ht="20.100000000000001" customHeight="1" x14ac:dyDescent="0.2">
      <c r="H514" s="334"/>
      <c r="I514" s="142"/>
    </row>
    <row r="515" spans="3:9" ht="20.100000000000001" customHeight="1" x14ac:dyDescent="0.2">
      <c r="H515" s="334"/>
      <c r="I515" s="142"/>
    </row>
    <row r="516" spans="3:9" ht="20.100000000000001" customHeight="1" x14ac:dyDescent="0.2">
      <c r="H516" s="334"/>
      <c r="I516" s="142"/>
    </row>
    <row r="517" spans="3:9" ht="20.100000000000001" customHeight="1" x14ac:dyDescent="0.2">
      <c r="H517" s="334"/>
      <c r="I517" s="142"/>
    </row>
    <row r="518" spans="3:9" ht="20.100000000000001" customHeight="1" x14ac:dyDescent="0.2">
      <c r="H518" s="334"/>
      <c r="I518" s="142"/>
    </row>
    <row r="519" spans="3:9" ht="20.100000000000001" customHeight="1" x14ac:dyDescent="0.2">
      <c r="H519" s="334"/>
      <c r="I519" s="142"/>
    </row>
    <row r="520" spans="3:9" ht="20.100000000000001" customHeight="1" x14ac:dyDescent="0.2">
      <c r="C520" s="87">
        <v>5</v>
      </c>
      <c r="H520" s="334"/>
      <c r="I520" s="142"/>
    </row>
    <row r="521" spans="3:9" ht="20.100000000000001" customHeight="1" x14ac:dyDescent="0.2">
      <c r="H521" s="334"/>
      <c r="I521" s="142"/>
    </row>
    <row r="522" spans="3:9" ht="20.100000000000001" customHeight="1" x14ac:dyDescent="0.2">
      <c r="H522" s="334"/>
      <c r="I522" s="142"/>
    </row>
    <row r="523" spans="3:9" ht="20.100000000000001" customHeight="1" x14ac:dyDescent="0.2">
      <c r="H523" s="334"/>
      <c r="I523" s="142"/>
    </row>
    <row r="524" spans="3:9" ht="20.100000000000001" customHeight="1" x14ac:dyDescent="0.2">
      <c r="H524" s="334"/>
      <c r="I524" s="142"/>
    </row>
    <row r="525" spans="3:9" ht="20.100000000000001" customHeight="1" x14ac:dyDescent="0.2">
      <c r="H525" s="334"/>
      <c r="I525" s="142"/>
    </row>
    <row r="526" spans="3:9" ht="20.100000000000001" customHeight="1" x14ac:dyDescent="0.2">
      <c r="H526" s="334"/>
      <c r="I526" s="142"/>
    </row>
    <row r="527" spans="3:9" ht="20.100000000000001" customHeight="1" x14ac:dyDescent="0.2">
      <c r="H527" s="334"/>
      <c r="I527" s="142"/>
    </row>
    <row r="528" spans="3:9" ht="20.100000000000001" customHeight="1" x14ac:dyDescent="0.2">
      <c r="H528" s="334"/>
      <c r="I528" s="142"/>
    </row>
    <row r="529" spans="8:9" ht="20.100000000000001" customHeight="1" x14ac:dyDescent="0.2">
      <c r="H529" s="334"/>
      <c r="I529" s="142"/>
    </row>
    <row r="530" spans="8:9" ht="20.100000000000001" customHeight="1" x14ac:dyDescent="0.2">
      <c r="H530" s="334"/>
      <c r="I530" s="142"/>
    </row>
    <row r="531" spans="8:9" ht="20.100000000000001" customHeight="1" x14ac:dyDescent="0.2">
      <c r="H531" s="334"/>
      <c r="I531" s="142"/>
    </row>
    <row r="532" spans="8:9" ht="20.100000000000001" customHeight="1" x14ac:dyDescent="0.2">
      <c r="H532" s="334"/>
      <c r="I532" s="142"/>
    </row>
    <row r="533" spans="8:9" ht="20.100000000000001" customHeight="1" x14ac:dyDescent="0.2">
      <c r="H533" s="334"/>
      <c r="I533" s="142"/>
    </row>
    <row r="534" spans="8:9" ht="20.100000000000001" customHeight="1" x14ac:dyDescent="0.2">
      <c r="H534" s="334"/>
      <c r="I534" s="142"/>
    </row>
    <row r="535" spans="8:9" ht="20.100000000000001" customHeight="1" x14ac:dyDescent="0.2">
      <c r="H535" s="334"/>
      <c r="I535" s="142"/>
    </row>
    <row r="536" spans="8:9" ht="20.100000000000001" customHeight="1" x14ac:dyDescent="0.2">
      <c r="H536" s="334"/>
      <c r="I536" s="142"/>
    </row>
    <row r="537" spans="8:9" ht="20.100000000000001" customHeight="1" x14ac:dyDescent="0.2">
      <c r="H537" s="334"/>
      <c r="I537" s="142"/>
    </row>
    <row r="538" spans="8:9" ht="20.100000000000001" customHeight="1" x14ac:dyDescent="0.2">
      <c r="H538" s="334"/>
      <c r="I538" s="142"/>
    </row>
    <row r="539" spans="8:9" ht="20.100000000000001" customHeight="1" x14ac:dyDescent="0.2">
      <c r="H539" s="334"/>
      <c r="I539" s="142"/>
    </row>
    <row r="540" spans="8:9" ht="20.100000000000001" customHeight="1" x14ac:dyDescent="0.2">
      <c r="H540" s="334"/>
      <c r="I540" s="142"/>
    </row>
    <row r="541" spans="8:9" ht="20.100000000000001" customHeight="1" x14ac:dyDescent="0.2">
      <c r="H541" s="334"/>
      <c r="I541" s="142"/>
    </row>
    <row r="542" spans="8:9" ht="20.100000000000001" customHeight="1" x14ac:dyDescent="0.2">
      <c r="H542" s="334"/>
      <c r="I542" s="142"/>
    </row>
    <row r="543" spans="8:9" ht="20.100000000000001" customHeight="1" x14ac:dyDescent="0.2">
      <c r="H543" s="334"/>
      <c r="I543" s="142"/>
    </row>
    <row r="544" spans="8:9" ht="20.100000000000001" customHeight="1" x14ac:dyDescent="0.2">
      <c r="H544" s="334"/>
      <c r="I544" s="142"/>
    </row>
    <row r="545" spans="8:9" ht="20.100000000000001" customHeight="1" x14ac:dyDescent="0.2">
      <c r="H545" s="334"/>
      <c r="I545" s="142"/>
    </row>
    <row r="546" spans="8:9" ht="20.100000000000001" customHeight="1" x14ac:dyDescent="0.2">
      <c r="H546" s="334"/>
      <c r="I546" s="142"/>
    </row>
    <row r="547" spans="8:9" ht="20.100000000000001" customHeight="1" x14ac:dyDescent="0.2">
      <c r="H547" s="334"/>
      <c r="I547" s="142"/>
    </row>
    <row r="548" spans="8:9" ht="20.100000000000001" customHeight="1" x14ac:dyDescent="0.2">
      <c r="H548" s="334"/>
      <c r="I548" s="142"/>
    </row>
    <row r="549" spans="8:9" ht="20.100000000000001" customHeight="1" x14ac:dyDescent="0.2">
      <c r="H549" s="334"/>
      <c r="I549" s="142"/>
    </row>
    <row r="550" spans="8:9" ht="20.100000000000001" customHeight="1" x14ac:dyDescent="0.2">
      <c r="H550" s="334"/>
      <c r="I550" s="142"/>
    </row>
    <row r="551" spans="8:9" ht="20.100000000000001" customHeight="1" x14ac:dyDescent="0.2">
      <c r="H551" s="334"/>
      <c r="I551" s="142"/>
    </row>
    <row r="552" spans="8:9" ht="20.100000000000001" customHeight="1" x14ac:dyDescent="0.2">
      <c r="H552" s="334"/>
      <c r="I552" s="142"/>
    </row>
    <row r="553" spans="8:9" ht="20.100000000000001" customHeight="1" x14ac:dyDescent="0.2">
      <c r="H553" s="334"/>
      <c r="I553" s="142"/>
    </row>
    <row r="554" spans="8:9" ht="20.100000000000001" customHeight="1" x14ac:dyDescent="0.2">
      <c r="H554" s="334"/>
      <c r="I554" s="142"/>
    </row>
    <row r="555" spans="8:9" ht="20.100000000000001" customHeight="1" x14ac:dyDescent="0.2">
      <c r="H555" s="334"/>
      <c r="I555" s="142"/>
    </row>
    <row r="556" spans="8:9" ht="20.100000000000001" customHeight="1" x14ac:dyDescent="0.2">
      <c r="H556" s="334"/>
      <c r="I556" s="142"/>
    </row>
    <row r="557" spans="8:9" ht="20.100000000000001" customHeight="1" x14ac:dyDescent="0.2">
      <c r="H557" s="334"/>
      <c r="I557" s="142"/>
    </row>
    <row r="558" spans="8:9" ht="20.100000000000001" customHeight="1" x14ac:dyDescent="0.2">
      <c r="H558" s="334"/>
      <c r="I558" s="142"/>
    </row>
    <row r="559" spans="8:9" ht="20.100000000000001" customHeight="1" x14ac:dyDescent="0.2">
      <c r="H559" s="334"/>
      <c r="I559" s="142"/>
    </row>
    <row r="560" spans="8:9" ht="20.100000000000001" customHeight="1" x14ac:dyDescent="0.2">
      <c r="H560" s="334"/>
      <c r="I560" s="142"/>
    </row>
    <row r="561" spans="3:9" ht="20.100000000000001" customHeight="1" x14ac:dyDescent="0.2">
      <c r="H561" s="334"/>
      <c r="I561" s="142"/>
    </row>
    <row r="562" spans="3:9" ht="20.100000000000001" customHeight="1" x14ac:dyDescent="0.2">
      <c r="H562" s="334"/>
      <c r="I562" s="142"/>
    </row>
    <row r="563" spans="3:9" ht="20.100000000000001" customHeight="1" x14ac:dyDescent="0.2">
      <c r="H563" s="334"/>
      <c r="I563" s="142"/>
    </row>
    <row r="564" spans="3:9" ht="20.100000000000001" customHeight="1" x14ac:dyDescent="0.2">
      <c r="H564" s="334"/>
      <c r="I564" s="142"/>
    </row>
    <row r="565" spans="3:9" ht="20.100000000000001" customHeight="1" x14ac:dyDescent="0.2">
      <c r="H565" s="334"/>
      <c r="I565" s="142"/>
    </row>
    <row r="566" spans="3:9" ht="20.100000000000001" customHeight="1" x14ac:dyDescent="0.2">
      <c r="H566" s="334"/>
      <c r="I566" s="142"/>
    </row>
    <row r="567" spans="3:9" ht="20.100000000000001" customHeight="1" x14ac:dyDescent="0.2">
      <c r="H567" s="334"/>
      <c r="I567" s="142"/>
    </row>
    <row r="568" spans="3:9" ht="20.100000000000001" customHeight="1" x14ac:dyDescent="0.2">
      <c r="H568" s="334"/>
      <c r="I568" s="142"/>
    </row>
    <row r="569" spans="3:9" ht="20.100000000000001" customHeight="1" x14ac:dyDescent="0.2">
      <c r="H569" s="334"/>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7.1</v>
      </c>
    </row>
    <row r="1120" spans="3:3" ht="20.100000000000001" customHeight="1" x14ac:dyDescent="0.2">
      <c r="C1120" s="87">
        <v>5</v>
      </c>
    </row>
    <row r="1121" spans="3:3" ht="20.100000000000001" customHeight="1" x14ac:dyDescent="0.2">
      <c r="C1121" s="87" t="str">
        <f>Datos!B51</f>
        <v>7.2</v>
      </c>
    </row>
    <row r="1170" spans="3:3" ht="20.100000000000001" customHeight="1" x14ac:dyDescent="0.2">
      <c r="C1170" s="87">
        <v>5</v>
      </c>
    </row>
    <row r="1171" spans="3:3" ht="20.100000000000001" customHeight="1" x14ac:dyDescent="0.2">
      <c r="C1171" s="87">
        <f>Datos!B52</f>
        <v>0</v>
      </c>
    </row>
    <row r="1220" spans="3:3" ht="20.100000000000001" customHeight="1" x14ac:dyDescent="0.2">
      <c r="C1220" s="87">
        <v>5</v>
      </c>
    </row>
    <row r="1221" spans="3:3" ht="20.100000000000001" customHeight="1" x14ac:dyDescent="0.2">
      <c r="C1221" s="87">
        <f>Datos!B53</f>
        <v>0</v>
      </c>
    </row>
    <row r="1271" spans="3:3" ht="20.100000000000001" customHeight="1" x14ac:dyDescent="0.2">
      <c r="C1271" s="87">
        <f>Datos!B54</f>
        <v>0</v>
      </c>
    </row>
    <row r="1320" spans="3:3" ht="20.100000000000001" customHeight="1" x14ac:dyDescent="0.2">
      <c r="C1320" s="87">
        <v>7</v>
      </c>
    </row>
    <row r="1321" spans="3:3" ht="20.100000000000001" customHeight="1" x14ac:dyDescent="0.2">
      <c r="C1321" s="87">
        <f>Datos!B56</f>
        <v>0</v>
      </c>
    </row>
    <row r="1371" spans="3:3" ht="20.100000000000001" customHeight="1" x14ac:dyDescent="0.2">
      <c r="C1371" s="87">
        <f>Datos!B57</f>
        <v>0</v>
      </c>
    </row>
    <row r="1420" spans="3:3" ht="20.100000000000001" customHeight="1" x14ac:dyDescent="0.2">
      <c r="C1420" s="87">
        <v>8</v>
      </c>
    </row>
    <row r="1421" spans="3:3" ht="20.100000000000001" customHeight="1" x14ac:dyDescent="0.2">
      <c r="C1421" s="87">
        <f>Datos!B59</f>
        <v>0</v>
      </c>
    </row>
    <row r="1470" spans="3:3" ht="20.100000000000001" customHeight="1" x14ac:dyDescent="0.2">
      <c r="C1470" s="87">
        <v>8</v>
      </c>
    </row>
    <row r="1471" spans="3:3" ht="20.100000000000001" customHeight="1" x14ac:dyDescent="0.2">
      <c r="C1471" s="87">
        <f>Datos!B60</f>
        <v>0</v>
      </c>
    </row>
    <row r="1520" spans="3:3" ht="20.100000000000001" customHeight="1" x14ac:dyDescent="0.2">
      <c r="C1520" s="87">
        <v>8</v>
      </c>
    </row>
    <row r="1521" spans="3:3" ht="20.100000000000001" customHeight="1" x14ac:dyDescent="0.2">
      <c r="C1521" s="87">
        <f>Datos!B61</f>
        <v>0</v>
      </c>
    </row>
    <row r="1570" spans="3:3" ht="20.100000000000001" customHeight="1" x14ac:dyDescent="0.2">
      <c r="C1570" s="87">
        <v>8</v>
      </c>
    </row>
    <row r="1571" spans="3:3" ht="20.100000000000001" customHeight="1" x14ac:dyDescent="0.2">
      <c r="C1571" s="87">
        <f>Datos!B62</f>
        <v>0</v>
      </c>
    </row>
    <row r="1620" spans="3:3" ht="20.100000000000001" customHeight="1" x14ac:dyDescent="0.2">
      <c r="C1620" s="87">
        <v>8</v>
      </c>
    </row>
    <row r="1621" spans="3:3" ht="20.100000000000001" customHeight="1" x14ac:dyDescent="0.2">
      <c r="C1621" s="87">
        <f>Datos!B63</f>
        <v>0</v>
      </c>
    </row>
    <row r="1671" spans="3:3" ht="20.100000000000001" customHeight="1" x14ac:dyDescent="0.2">
      <c r="C1671" s="87">
        <f>Datos!B64</f>
        <v>0</v>
      </c>
    </row>
    <row r="1721" spans="3:3" ht="20.100000000000001" customHeight="1" x14ac:dyDescent="0.2">
      <c r="C1721" s="87">
        <f>Datos!B65</f>
        <v>0</v>
      </c>
    </row>
    <row r="1771" spans="3:3" ht="20.100000000000001" customHeight="1" x14ac:dyDescent="0.2">
      <c r="C1771" s="87">
        <f>Datos!B66</f>
        <v>0</v>
      </c>
    </row>
    <row r="1820" spans="3:3" ht="20.100000000000001" customHeight="1" x14ac:dyDescent="0.2">
      <c r="C1820" s="87">
        <v>12</v>
      </c>
    </row>
    <row r="1821" spans="3:3" ht="20.100000000000001" customHeight="1" x14ac:dyDescent="0.2">
      <c r="C1821" s="87">
        <f>Datos!B68</f>
        <v>0</v>
      </c>
    </row>
    <row r="1870" spans="3:3" ht="20.100000000000001" customHeight="1" x14ac:dyDescent="0.2">
      <c r="C1870" s="87">
        <v>12</v>
      </c>
    </row>
    <row r="1871" spans="3:3" ht="20.100000000000001" customHeight="1" x14ac:dyDescent="0.2">
      <c r="C1871" s="87">
        <f>Datos!B69</f>
        <v>0</v>
      </c>
    </row>
    <row r="1920" spans="3:3" ht="20.100000000000001" customHeight="1" x14ac:dyDescent="0.2">
      <c r="C1920" s="87">
        <v>12</v>
      </c>
    </row>
    <row r="1921" spans="3:3" ht="20.100000000000001" customHeight="1" x14ac:dyDescent="0.2">
      <c r="C1921" s="87">
        <f>Datos!B70</f>
        <v>0</v>
      </c>
    </row>
    <row r="1970" spans="3:3" ht="20.100000000000001" customHeight="1" x14ac:dyDescent="0.2">
      <c r="C1970" s="87">
        <v>12</v>
      </c>
    </row>
    <row r="1971" spans="3:3" ht="20.100000000000001" customHeight="1" x14ac:dyDescent="0.2">
      <c r="C1971" s="87">
        <f>Datos!B71</f>
        <v>0</v>
      </c>
    </row>
    <row r="2020" spans="3:3" ht="20.100000000000001" customHeight="1" x14ac:dyDescent="0.2">
      <c r="C2020" s="87">
        <v>12</v>
      </c>
    </row>
    <row r="2021" spans="3:3" ht="20.100000000000001" customHeight="1" x14ac:dyDescent="0.2">
      <c r="C2021" s="87">
        <f>Datos!B72</f>
        <v>0</v>
      </c>
    </row>
    <row r="2070" spans="3:3" ht="20.100000000000001" customHeight="1" x14ac:dyDescent="0.2">
      <c r="C2070" s="87">
        <v>13</v>
      </c>
    </row>
    <row r="2071" spans="3:3" ht="20.100000000000001" customHeight="1" x14ac:dyDescent="0.2">
      <c r="C2071" s="87">
        <f>Datos!B74</f>
        <v>0</v>
      </c>
    </row>
    <row r="2120" spans="3:3" ht="20.100000000000001" customHeight="1" x14ac:dyDescent="0.2">
      <c r="C2120" s="87">
        <v>13</v>
      </c>
    </row>
    <row r="2121" spans="3:3" ht="20.100000000000001" customHeight="1" x14ac:dyDescent="0.2">
      <c r="C2121" s="87">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'[6]Items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L15" sqref="L15"/>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CA.ME. SAN JUAN SOCIEDAD DEL ESTADO</v>
      </c>
      <c r="D1" s="151"/>
      <c r="E1" s="151"/>
      <c r="F1" s="151"/>
      <c r="G1" s="151"/>
      <c r="I1" s="153"/>
    </row>
    <row r="2" spans="1:9" s="156" customFormat="1" ht="24.95" customHeight="1" x14ac:dyDescent="0.2">
      <c r="A2" s="154" t="s">
        <v>12</v>
      </c>
      <c r="B2" s="154"/>
      <c r="C2" s="375" t="str">
        <f>Obra</f>
        <v>CIERRE PERIMETRAL - OBRA CIVIL Ca.Me. SAN JUAN S.E.</v>
      </c>
      <c r="D2" s="375"/>
      <c r="E2" s="375"/>
      <c r="F2" s="375"/>
      <c r="G2" s="375"/>
      <c r="I2" s="155"/>
    </row>
    <row r="3" spans="1:9" s="156" customFormat="1" ht="20.100000000000001" customHeight="1" x14ac:dyDescent="0.2">
      <c r="A3" s="154" t="s">
        <v>16</v>
      </c>
      <c r="B3" s="154"/>
      <c r="C3" s="376" t="str">
        <f>Ubicación</f>
        <v>DEPARTAMENTO SARMIENTO</v>
      </c>
      <c r="D3" s="376"/>
      <c r="E3" s="376"/>
      <c r="F3" s="376"/>
      <c r="G3" s="376"/>
      <c r="H3" s="376"/>
      <c r="I3" s="157"/>
    </row>
    <row r="4" spans="1:9" s="156" customFormat="1" ht="20.100000000000001" customHeight="1" x14ac:dyDescent="0.2">
      <c r="A4" s="154" t="s">
        <v>15</v>
      </c>
      <c r="B4" s="158"/>
      <c r="C4" s="314">
        <f>Licitación_N°</f>
        <v>0</v>
      </c>
    </row>
    <row r="5" spans="1:9" s="156" customFormat="1" ht="20.100000000000001" customHeight="1" x14ac:dyDescent="0.2">
      <c r="A5" s="154" t="s">
        <v>36</v>
      </c>
      <c r="B5" s="158"/>
      <c r="C5" s="419" t="str">
        <f>Expediente_N°</f>
        <v>815-000053-2022</v>
      </c>
    </row>
    <row r="6" spans="1:9" s="156" customFormat="1" ht="20.100000000000001" customHeight="1" x14ac:dyDescent="0.2">
      <c r="A6" s="154" t="s">
        <v>18</v>
      </c>
      <c r="B6" s="158"/>
      <c r="C6" s="159">
        <f>P_Oficial</f>
        <v>18118946.559999999</v>
      </c>
    </row>
    <row r="7" spans="1:9" s="156" customFormat="1" ht="20.100000000000001" customHeight="1" x14ac:dyDescent="0.2">
      <c r="A7" s="154" t="s">
        <v>950</v>
      </c>
      <c r="B7" s="158"/>
      <c r="C7" s="315">
        <f>Anticipo_Financiero</f>
        <v>0</v>
      </c>
    </row>
    <row r="8" spans="1:9" s="156" customFormat="1" ht="20.100000000000001" customHeight="1" x14ac:dyDescent="0.2">
      <c r="A8" s="154" t="s">
        <v>949</v>
      </c>
      <c r="B8" s="158"/>
      <c r="C8" s="316">
        <f>Fecha_Base</f>
        <v>44711</v>
      </c>
    </row>
    <row r="9" spans="1:9" s="156" customFormat="1" ht="20.100000000000001" customHeight="1" x14ac:dyDescent="0.2">
      <c r="A9" s="154" t="s">
        <v>17</v>
      </c>
      <c r="B9" s="158"/>
      <c r="C9" s="420">
        <f>Plazo_Obra</f>
        <v>90</v>
      </c>
    </row>
    <row r="10" spans="1:9" s="156" customFormat="1" ht="20.100000000000001" customHeight="1" x14ac:dyDescent="0.2">
      <c r="A10" s="154" t="s">
        <v>13</v>
      </c>
      <c r="B10" s="158"/>
      <c r="C10" s="419">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65" t="s">
        <v>951</v>
      </c>
      <c r="B15" s="367" t="s">
        <v>0</v>
      </c>
      <c r="C15" s="368"/>
      <c r="D15" s="365" t="s">
        <v>1</v>
      </c>
      <c r="E15" s="365" t="s">
        <v>2</v>
      </c>
      <c r="F15" s="364" t="s">
        <v>991</v>
      </c>
      <c r="G15" s="364" t="s">
        <v>992</v>
      </c>
      <c r="H15" s="364" t="s">
        <v>970</v>
      </c>
      <c r="I15" s="365" t="s">
        <v>14</v>
      </c>
    </row>
    <row r="16" spans="1:9" ht="20.100000000000001" customHeight="1" x14ac:dyDescent="0.2">
      <c r="A16" s="366"/>
      <c r="B16" s="369"/>
      <c r="C16" s="370"/>
      <c r="D16" s="366"/>
      <c r="E16" s="366"/>
      <c r="F16" s="364"/>
      <c r="G16" s="364"/>
      <c r="H16" s="364"/>
      <c r="I16" s="366"/>
    </row>
    <row r="17" spans="1:9" ht="20.100000000000001" customHeight="1" x14ac:dyDescent="0.2">
      <c r="A17" s="84"/>
      <c r="B17" s="140"/>
      <c r="C17" s="140"/>
      <c r="D17" s="84"/>
      <c r="E17" s="84"/>
      <c r="F17" s="140"/>
      <c r="G17" s="140"/>
      <c r="I17" s="165"/>
    </row>
    <row r="18" spans="1:9" ht="24.95" customHeight="1" x14ac:dyDescent="0.2">
      <c r="A18" s="343">
        <f>Datos!B26</f>
        <v>1</v>
      </c>
      <c r="B18" s="371" t="str">
        <f t="shared" ref="B18:B49" si="0">IFERROR(VLOOKUP(A18,Tabla_Datos,2,FALSE),"")</f>
        <v>TRABAJOS PRELIMINARES</v>
      </c>
      <c r="C18" s="372"/>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41" t="str">
        <f>Datos!B27</f>
        <v>1.1</v>
      </c>
      <c r="B19" s="373" t="str">
        <f t="shared" ref="B19:B43" si="6">IFERROR(VLOOKUP(A19,Tabla_Datos,2,FALSE),"")</f>
        <v>Limpieza de Terreno y Desmonte</v>
      </c>
      <c r="C19" s="374"/>
      <c r="D19" s="166" t="str">
        <f t="shared" si="1"/>
        <v>gl</v>
      </c>
      <c r="E19" s="167">
        <f t="shared" ref="E19:E82" si="7">IFERROR(VLOOKUP(A19,Tabla_Datos,4,FALSE),0)</f>
        <v>0</v>
      </c>
      <c r="F19" s="168">
        <f t="shared" ref="F19:F82" si="8">IFERROR(VLOOKUP(A19,Tabla_Analisis_Precio,7,FALSE),0)</f>
        <v>0</v>
      </c>
      <c r="G19" s="131">
        <f t="shared" ref="G19:G82" si="9">ROUND(PrecioUnitario(F19,Costo_Financiero,Gasto_Generales_Porcentaje,Beneficio,Ingresos_Brutos,IVA),2)</f>
        <v>0</v>
      </c>
      <c r="H19" s="131">
        <f t="shared" ref="H19:H82" si="10">ROUND(E19*G19,2)</f>
        <v>0</v>
      </c>
      <c r="I19" s="169">
        <f t="shared" ref="I19:I82" si="11">IFERROR(H19/Monto_Oferta,0)</f>
        <v>0</v>
      </c>
    </row>
    <row r="20" spans="1:9" ht="24.95" customHeight="1" x14ac:dyDescent="0.2">
      <c r="A20" s="341" t="str">
        <f>Datos!B28</f>
        <v>1.2</v>
      </c>
      <c r="B20" s="373" t="str">
        <f t="shared" si="6"/>
        <v>Replanteo</v>
      </c>
      <c r="C20" s="374"/>
      <c r="D20" s="166" t="str">
        <f t="shared" si="1"/>
        <v>ml</v>
      </c>
      <c r="E20" s="167">
        <f t="shared" si="7"/>
        <v>0</v>
      </c>
      <c r="F20" s="168">
        <f t="shared" si="8"/>
        <v>0</v>
      </c>
      <c r="G20" s="131">
        <f t="shared" si="9"/>
        <v>0</v>
      </c>
      <c r="H20" s="131">
        <f t="shared" si="10"/>
        <v>0</v>
      </c>
      <c r="I20" s="169">
        <f t="shared" si="11"/>
        <v>0</v>
      </c>
    </row>
    <row r="21" spans="1:9" ht="24.95" customHeight="1" x14ac:dyDescent="0.2">
      <c r="A21" s="343">
        <f>Datos!B29</f>
        <v>2</v>
      </c>
      <c r="B21" s="371" t="str">
        <f t="shared" si="6"/>
        <v>MOVIMIENTOS DE SUELOS</v>
      </c>
      <c r="C21" s="372"/>
      <c r="D21" s="166">
        <f t="shared" si="1"/>
        <v>0</v>
      </c>
      <c r="E21" s="167">
        <f t="shared" si="7"/>
        <v>0</v>
      </c>
      <c r="F21" s="168">
        <f t="shared" si="8"/>
        <v>0</v>
      </c>
      <c r="G21" s="131">
        <f t="shared" si="9"/>
        <v>0</v>
      </c>
      <c r="H21" s="131">
        <f t="shared" si="10"/>
        <v>0</v>
      </c>
      <c r="I21" s="169">
        <f t="shared" si="11"/>
        <v>0</v>
      </c>
    </row>
    <row r="22" spans="1:9" ht="24.95" customHeight="1" x14ac:dyDescent="0.2">
      <c r="A22" s="341" t="str">
        <f>Datos!B30</f>
        <v>2.1</v>
      </c>
      <c r="B22" s="373" t="str">
        <f t="shared" si="6"/>
        <v>Excavación para Fundaciones</v>
      </c>
      <c r="C22" s="374"/>
      <c r="D22" s="166" t="str">
        <f t="shared" si="1"/>
        <v>m3</v>
      </c>
      <c r="E22" s="167">
        <f t="shared" si="7"/>
        <v>0</v>
      </c>
      <c r="F22" s="168">
        <f t="shared" si="8"/>
        <v>0</v>
      </c>
      <c r="G22" s="131">
        <f t="shared" si="9"/>
        <v>0</v>
      </c>
      <c r="H22" s="131">
        <f t="shared" si="10"/>
        <v>0</v>
      </c>
      <c r="I22" s="169">
        <f t="shared" si="11"/>
        <v>0</v>
      </c>
    </row>
    <row r="23" spans="1:9" ht="24.95" customHeight="1" x14ac:dyDescent="0.2">
      <c r="A23" s="343">
        <f>Datos!B31</f>
        <v>3</v>
      </c>
      <c r="B23" s="371" t="str">
        <f t="shared" si="6"/>
        <v>ESTRUCTURAS RESISTENTES</v>
      </c>
      <c r="C23" s="372"/>
      <c r="D23" s="166">
        <f t="shared" si="1"/>
        <v>0</v>
      </c>
      <c r="E23" s="167">
        <f t="shared" si="7"/>
        <v>0</v>
      </c>
      <c r="F23" s="168">
        <f t="shared" si="8"/>
        <v>0</v>
      </c>
      <c r="G23" s="131">
        <f t="shared" si="9"/>
        <v>0</v>
      </c>
      <c r="H23" s="131">
        <f t="shared" si="10"/>
        <v>0</v>
      </c>
      <c r="I23" s="169">
        <f t="shared" si="11"/>
        <v>0</v>
      </c>
    </row>
    <row r="24" spans="1:9" ht="24.95" customHeight="1" x14ac:dyDescent="0.2">
      <c r="A24" s="343" t="str">
        <f>Datos!B32</f>
        <v>3.1</v>
      </c>
      <c r="B24" s="371" t="str">
        <f t="shared" si="6"/>
        <v>HORMIGON SIMPLE NO ESTRUCTURAL</v>
      </c>
      <c r="C24" s="372"/>
      <c r="D24" s="166">
        <f t="shared" si="1"/>
        <v>0</v>
      </c>
      <c r="E24" s="167">
        <f t="shared" si="7"/>
        <v>0</v>
      </c>
      <c r="F24" s="168">
        <f t="shared" si="8"/>
        <v>0</v>
      </c>
      <c r="G24" s="131">
        <f t="shared" si="9"/>
        <v>0</v>
      </c>
      <c r="H24" s="131">
        <f t="shared" si="10"/>
        <v>0</v>
      </c>
      <c r="I24" s="169">
        <f t="shared" si="11"/>
        <v>0</v>
      </c>
    </row>
    <row r="25" spans="1:9" ht="24.95" customHeight="1" x14ac:dyDescent="0.2">
      <c r="A25" s="341" t="str">
        <f>Datos!B33</f>
        <v>3.1.1</v>
      </c>
      <c r="B25" s="373" t="str">
        <f t="shared" si="6"/>
        <v>Hormigón de Limpieza</v>
      </c>
      <c r="C25" s="374"/>
      <c r="D25" s="166" t="str">
        <f t="shared" si="1"/>
        <v>m2</v>
      </c>
      <c r="E25" s="167">
        <f t="shared" si="7"/>
        <v>0</v>
      </c>
      <c r="F25" s="168">
        <f t="shared" si="8"/>
        <v>0</v>
      </c>
      <c r="G25" s="131">
        <f t="shared" si="9"/>
        <v>0</v>
      </c>
      <c r="H25" s="131">
        <f t="shared" si="10"/>
        <v>0</v>
      </c>
      <c r="I25" s="169">
        <f t="shared" si="11"/>
        <v>0</v>
      </c>
    </row>
    <row r="26" spans="1:9" ht="24.95" customHeight="1" x14ac:dyDescent="0.2">
      <c r="A26" s="343" t="str">
        <f>Datos!B34</f>
        <v>3.2</v>
      </c>
      <c r="B26" s="371" t="str">
        <f t="shared" si="6"/>
        <v xml:space="preserve">HORMIGÓN ARMADO </v>
      </c>
      <c r="C26" s="372"/>
      <c r="D26" s="166">
        <f t="shared" si="1"/>
        <v>0</v>
      </c>
      <c r="E26" s="167">
        <f t="shared" si="7"/>
        <v>0</v>
      </c>
      <c r="F26" s="168">
        <f t="shared" si="8"/>
        <v>0</v>
      </c>
      <c r="G26" s="131">
        <f t="shared" si="9"/>
        <v>0</v>
      </c>
      <c r="H26" s="131">
        <f t="shared" si="10"/>
        <v>0</v>
      </c>
      <c r="I26" s="169">
        <f t="shared" si="11"/>
        <v>0</v>
      </c>
    </row>
    <row r="27" spans="1:9" ht="24.95" customHeight="1" x14ac:dyDescent="0.2">
      <c r="A27" s="341" t="str">
        <f>Datos!B35</f>
        <v>3.2.1</v>
      </c>
      <c r="B27" s="373" t="str">
        <f t="shared" si="6"/>
        <v>Bases para Postes de Hormigón Armado premoldeado</v>
      </c>
      <c r="C27" s="374"/>
      <c r="D27" s="166" t="str">
        <f t="shared" si="1"/>
        <v>m3</v>
      </c>
      <c r="E27" s="167">
        <f t="shared" si="7"/>
        <v>0</v>
      </c>
      <c r="F27" s="168">
        <f t="shared" si="8"/>
        <v>0</v>
      </c>
      <c r="G27" s="131">
        <f t="shared" si="9"/>
        <v>0</v>
      </c>
      <c r="H27" s="131">
        <f t="shared" si="10"/>
        <v>0</v>
      </c>
      <c r="I27" s="169">
        <f t="shared" si="11"/>
        <v>0</v>
      </c>
    </row>
    <row r="28" spans="1:9" ht="24.95" customHeight="1" x14ac:dyDescent="0.2">
      <c r="A28" s="341" t="str">
        <f>Datos!B36</f>
        <v>3.2.2</v>
      </c>
      <c r="B28" s="373" t="str">
        <f t="shared" si="6"/>
        <v>Vigas de Fundación</v>
      </c>
      <c r="C28" s="374"/>
      <c r="D28" s="166" t="str">
        <f t="shared" si="1"/>
        <v>m3</v>
      </c>
      <c r="E28" s="167">
        <f t="shared" si="7"/>
        <v>0</v>
      </c>
      <c r="F28" s="168">
        <f t="shared" si="8"/>
        <v>0</v>
      </c>
      <c r="G28" s="131">
        <f t="shared" si="9"/>
        <v>0</v>
      </c>
      <c r="H28" s="131">
        <f t="shared" si="10"/>
        <v>0</v>
      </c>
      <c r="I28" s="169">
        <f t="shared" si="11"/>
        <v>0</v>
      </c>
    </row>
    <row r="29" spans="1:9" ht="24.95" customHeight="1" x14ac:dyDescent="0.2">
      <c r="A29" s="341" t="str">
        <f>Datos!B37</f>
        <v>3.2.3</v>
      </c>
      <c r="B29" s="373" t="str">
        <f t="shared" si="6"/>
        <v>Colocación de Postes de Hormigón Armado Premoldeado</v>
      </c>
      <c r="C29" s="374"/>
      <c r="D29" s="166" t="str">
        <f t="shared" si="1"/>
        <v>ml</v>
      </c>
      <c r="E29" s="167">
        <f t="shared" si="7"/>
        <v>0</v>
      </c>
      <c r="F29" s="168">
        <f t="shared" si="8"/>
        <v>0</v>
      </c>
      <c r="G29" s="131">
        <f t="shared" si="9"/>
        <v>0</v>
      </c>
      <c r="H29" s="131">
        <f t="shared" si="10"/>
        <v>0</v>
      </c>
      <c r="I29" s="169">
        <f t="shared" si="11"/>
        <v>0</v>
      </c>
    </row>
    <row r="30" spans="1:9" ht="24.95" customHeight="1" x14ac:dyDescent="0.2">
      <c r="A30" s="341" t="str">
        <f>Datos!B38</f>
        <v>3.2.4</v>
      </c>
      <c r="B30" s="373" t="str">
        <f t="shared" si="6"/>
        <v>Colocacion de Puntales de Hormigón Armado Premoldeado</v>
      </c>
      <c r="C30" s="374"/>
      <c r="D30" s="166" t="str">
        <f t="shared" si="1"/>
        <v>ml</v>
      </c>
      <c r="E30" s="167">
        <f t="shared" si="7"/>
        <v>0</v>
      </c>
      <c r="F30" s="168">
        <f t="shared" si="8"/>
        <v>0</v>
      </c>
      <c r="G30" s="131">
        <f t="shared" si="9"/>
        <v>0</v>
      </c>
      <c r="H30" s="131">
        <f t="shared" si="10"/>
        <v>0</v>
      </c>
      <c r="I30" s="169">
        <f t="shared" si="11"/>
        <v>0</v>
      </c>
    </row>
    <row r="31" spans="1:9" ht="24.95" customHeight="1" x14ac:dyDescent="0.2">
      <c r="A31" s="343" t="str">
        <f>Datos!B39</f>
        <v>3.3</v>
      </c>
      <c r="B31" s="371" t="str">
        <f t="shared" si="6"/>
        <v>ESTRUCTURAS METÁLICAS</v>
      </c>
      <c r="C31" s="372"/>
      <c r="D31" s="166">
        <f t="shared" si="1"/>
        <v>0</v>
      </c>
      <c r="E31" s="167">
        <f t="shared" si="7"/>
        <v>0</v>
      </c>
      <c r="F31" s="168">
        <f t="shared" si="8"/>
        <v>0</v>
      </c>
      <c r="G31" s="131">
        <f t="shared" si="9"/>
        <v>0</v>
      </c>
      <c r="H31" s="131">
        <f t="shared" si="10"/>
        <v>0</v>
      </c>
      <c r="I31" s="169">
        <f t="shared" si="11"/>
        <v>0</v>
      </c>
    </row>
    <row r="32" spans="1:9" ht="24.95" customHeight="1" x14ac:dyDescent="0.2">
      <c r="A32" s="341" t="str">
        <f>Datos!B40</f>
        <v>3.3.1</v>
      </c>
      <c r="B32" s="373" t="str">
        <f t="shared" si="6"/>
        <v>Colocación de Malla romboidal con Planchuelas</v>
      </c>
      <c r="C32" s="374"/>
      <c r="D32" s="166" t="str">
        <f t="shared" si="1"/>
        <v>ml</v>
      </c>
      <c r="E32" s="167">
        <f t="shared" si="7"/>
        <v>0</v>
      </c>
      <c r="F32" s="168">
        <f t="shared" si="8"/>
        <v>0</v>
      </c>
      <c r="G32" s="131">
        <f t="shared" si="9"/>
        <v>0</v>
      </c>
      <c r="H32" s="131">
        <f t="shared" si="10"/>
        <v>0</v>
      </c>
      <c r="I32" s="169">
        <f t="shared" si="11"/>
        <v>0</v>
      </c>
    </row>
    <row r="33" spans="1:9" ht="24.95" customHeight="1" x14ac:dyDescent="0.2">
      <c r="A33" s="341" t="str">
        <f>Datos!B41</f>
        <v>3.3.2</v>
      </c>
      <c r="B33" s="373" t="str">
        <f t="shared" si="6"/>
        <v>Colocación de Tensores para Malla de Cierre</v>
      </c>
      <c r="C33" s="374"/>
      <c r="D33" s="166" t="str">
        <f t="shared" si="1"/>
        <v>ml</v>
      </c>
      <c r="E33" s="167">
        <f t="shared" si="7"/>
        <v>0</v>
      </c>
      <c r="F33" s="168">
        <f t="shared" si="8"/>
        <v>0</v>
      </c>
      <c r="G33" s="131">
        <f t="shared" si="9"/>
        <v>0</v>
      </c>
      <c r="H33" s="131">
        <f t="shared" si="10"/>
        <v>0</v>
      </c>
      <c r="I33" s="169">
        <f t="shared" si="11"/>
        <v>0</v>
      </c>
    </row>
    <row r="34" spans="1:9" ht="24.95" customHeight="1" x14ac:dyDescent="0.2">
      <c r="A34" s="341" t="str">
        <f>Datos!B42</f>
        <v>3.3.3</v>
      </c>
      <c r="B34" s="373" t="str">
        <f t="shared" si="6"/>
        <v xml:space="preserve">Colocación de Alambres de Púa  </v>
      </c>
      <c r="C34" s="374"/>
      <c r="D34" s="166" t="str">
        <f t="shared" si="1"/>
        <v>ml</v>
      </c>
      <c r="E34" s="167">
        <f t="shared" si="7"/>
        <v>0</v>
      </c>
      <c r="F34" s="168">
        <f t="shared" si="8"/>
        <v>0</v>
      </c>
      <c r="G34" s="131">
        <f t="shared" si="9"/>
        <v>0</v>
      </c>
      <c r="H34" s="131">
        <f t="shared" si="10"/>
        <v>0</v>
      </c>
      <c r="I34" s="169">
        <f t="shared" si="11"/>
        <v>0</v>
      </c>
    </row>
    <row r="35" spans="1:9" ht="24.95" customHeight="1" x14ac:dyDescent="0.2">
      <c r="A35" s="343">
        <f>Datos!B43</f>
        <v>4</v>
      </c>
      <c r="B35" s="371" t="str">
        <f t="shared" si="6"/>
        <v xml:space="preserve">AISLACIONES </v>
      </c>
      <c r="C35" s="372"/>
      <c r="D35" s="166">
        <f t="shared" si="1"/>
        <v>0</v>
      </c>
      <c r="E35" s="167">
        <f t="shared" si="7"/>
        <v>0</v>
      </c>
      <c r="F35" s="168">
        <f t="shared" si="8"/>
        <v>0</v>
      </c>
      <c r="G35" s="131">
        <f t="shared" si="9"/>
        <v>0</v>
      </c>
      <c r="H35" s="131">
        <f t="shared" si="10"/>
        <v>0</v>
      </c>
      <c r="I35" s="169">
        <f t="shared" si="11"/>
        <v>0</v>
      </c>
    </row>
    <row r="36" spans="1:9" ht="24.95" customHeight="1" x14ac:dyDescent="0.2">
      <c r="A36" s="341" t="str">
        <f>Datos!B44</f>
        <v>4.1</v>
      </c>
      <c r="B36" s="373" t="str">
        <f t="shared" si="6"/>
        <v>Aislacion contra Salitre</v>
      </c>
      <c r="C36" s="374"/>
      <c r="D36" s="166" t="str">
        <f t="shared" si="1"/>
        <v>ml</v>
      </c>
      <c r="E36" s="167">
        <f t="shared" si="7"/>
        <v>0</v>
      </c>
      <c r="F36" s="168">
        <f t="shared" si="8"/>
        <v>0</v>
      </c>
      <c r="G36" s="131">
        <f t="shared" si="9"/>
        <v>0</v>
      </c>
      <c r="H36" s="131">
        <f t="shared" si="10"/>
        <v>0</v>
      </c>
      <c r="I36" s="169">
        <f t="shared" si="11"/>
        <v>0</v>
      </c>
    </row>
    <row r="37" spans="1:9" ht="24.95" customHeight="1" x14ac:dyDescent="0.2">
      <c r="A37" s="343">
        <f>Datos!B45</f>
        <v>5</v>
      </c>
      <c r="B37" s="371" t="str">
        <f t="shared" si="6"/>
        <v>PINTURAS</v>
      </c>
      <c r="C37" s="372"/>
      <c r="D37" s="166">
        <f t="shared" si="1"/>
        <v>0</v>
      </c>
      <c r="E37" s="167">
        <f t="shared" si="7"/>
        <v>0</v>
      </c>
      <c r="F37" s="168">
        <f t="shared" si="8"/>
        <v>0</v>
      </c>
      <c r="G37" s="131">
        <f t="shared" si="9"/>
        <v>0</v>
      </c>
      <c r="H37" s="131">
        <f t="shared" si="10"/>
        <v>0</v>
      </c>
      <c r="I37" s="169">
        <f t="shared" si="11"/>
        <v>0</v>
      </c>
    </row>
    <row r="38" spans="1:9" ht="24.95" customHeight="1" x14ac:dyDescent="0.2">
      <c r="A38" s="341" t="str">
        <f>Datos!B46</f>
        <v>5.1</v>
      </c>
      <c r="B38" s="373" t="str">
        <f t="shared" si="6"/>
        <v>Pintura para Estructura Metálica</v>
      </c>
      <c r="C38" s="374"/>
      <c r="D38" s="166" t="str">
        <f t="shared" si="1"/>
        <v>m2</v>
      </c>
      <c r="E38" s="167">
        <f t="shared" si="7"/>
        <v>0</v>
      </c>
      <c r="F38" s="168">
        <f t="shared" si="8"/>
        <v>0</v>
      </c>
      <c r="G38" s="131">
        <f t="shared" si="9"/>
        <v>0</v>
      </c>
      <c r="H38" s="131">
        <f t="shared" si="10"/>
        <v>0</v>
      </c>
      <c r="I38" s="169">
        <f t="shared" si="11"/>
        <v>0</v>
      </c>
    </row>
    <row r="39" spans="1:9" ht="24.95" customHeight="1" x14ac:dyDescent="0.2">
      <c r="A39" s="343">
        <f>Datos!B47</f>
        <v>6</v>
      </c>
      <c r="B39" s="371" t="str">
        <f t="shared" si="6"/>
        <v>INSTALACIÓN SANITARIA</v>
      </c>
      <c r="C39" s="372"/>
      <c r="D39" s="166">
        <f t="shared" si="1"/>
        <v>0</v>
      </c>
      <c r="E39" s="167">
        <f t="shared" si="7"/>
        <v>0</v>
      </c>
      <c r="F39" s="168">
        <f t="shared" si="8"/>
        <v>0</v>
      </c>
      <c r="G39" s="131">
        <f t="shared" si="9"/>
        <v>0</v>
      </c>
      <c r="H39" s="131">
        <f t="shared" si="10"/>
        <v>0</v>
      </c>
      <c r="I39" s="169">
        <f t="shared" si="11"/>
        <v>0</v>
      </c>
    </row>
    <row r="40" spans="1:9" ht="24.95" customHeight="1" x14ac:dyDescent="0.2">
      <c r="A40" s="341">
        <f>Datos!B48</f>
        <v>6.1</v>
      </c>
      <c r="B40" s="373" t="str">
        <f t="shared" si="6"/>
        <v>Desague Pluvial</v>
      </c>
      <c r="C40" s="374"/>
      <c r="D40" s="166" t="str">
        <f t="shared" si="1"/>
        <v>gl</v>
      </c>
      <c r="E40" s="167">
        <f t="shared" si="7"/>
        <v>0</v>
      </c>
      <c r="F40" s="168">
        <f t="shared" si="8"/>
        <v>0</v>
      </c>
      <c r="G40" s="131">
        <f t="shared" si="9"/>
        <v>0</v>
      </c>
      <c r="H40" s="131">
        <f t="shared" si="10"/>
        <v>0</v>
      </c>
      <c r="I40" s="169">
        <f t="shared" si="11"/>
        <v>0</v>
      </c>
    </row>
    <row r="41" spans="1:9" ht="24.95" customHeight="1" x14ac:dyDescent="0.2">
      <c r="A41" s="343">
        <f>Datos!B49</f>
        <v>7</v>
      </c>
      <c r="B41" s="371" t="str">
        <f t="shared" si="6"/>
        <v>LIMPIEZA  DE OBRA</v>
      </c>
      <c r="C41" s="372"/>
      <c r="D41" s="166">
        <f t="shared" si="1"/>
        <v>0</v>
      </c>
      <c r="E41" s="167">
        <f t="shared" si="7"/>
        <v>0</v>
      </c>
      <c r="F41" s="168">
        <f t="shared" si="8"/>
        <v>0</v>
      </c>
      <c r="G41" s="131">
        <f t="shared" si="9"/>
        <v>0</v>
      </c>
      <c r="H41" s="131">
        <f t="shared" si="10"/>
        <v>0</v>
      </c>
      <c r="I41" s="169">
        <f t="shared" si="11"/>
        <v>0</v>
      </c>
    </row>
    <row r="42" spans="1:9" ht="24.95" customHeight="1" x14ac:dyDescent="0.2">
      <c r="A42" s="341" t="str">
        <f>Datos!B50</f>
        <v>7.1</v>
      </c>
      <c r="B42" s="373" t="str">
        <f t="shared" si="6"/>
        <v xml:space="preserve">Limpieza Periódica </v>
      </c>
      <c r="C42" s="374"/>
      <c r="D42" s="166" t="str">
        <f t="shared" si="1"/>
        <v>ml</v>
      </c>
      <c r="E42" s="167">
        <f t="shared" si="7"/>
        <v>0</v>
      </c>
      <c r="F42" s="168">
        <f t="shared" si="8"/>
        <v>0</v>
      </c>
      <c r="G42" s="131">
        <f t="shared" si="9"/>
        <v>0</v>
      </c>
      <c r="H42" s="131">
        <f t="shared" si="10"/>
        <v>0</v>
      </c>
      <c r="I42" s="169">
        <f t="shared" si="11"/>
        <v>0</v>
      </c>
    </row>
    <row r="43" spans="1:9" ht="24.95" customHeight="1" x14ac:dyDescent="0.2">
      <c r="A43" s="341" t="str">
        <f>Datos!B51</f>
        <v>7.2</v>
      </c>
      <c r="B43" s="373" t="str">
        <f t="shared" si="6"/>
        <v>Limpieza Final de Obra</v>
      </c>
      <c r="C43" s="374"/>
      <c r="D43" s="166" t="str">
        <f t="shared" si="1"/>
        <v>gl</v>
      </c>
      <c r="E43" s="167">
        <f t="shared" si="7"/>
        <v>0</v>
      </c>
      <c r="F43" s="168">
        <f t="shared" si="8"/>
        <v>0</v>
      </c>
      <c r="G43" s="131">
        <f t="shared" si="9"/>
        <v>0</v>
      </c>
      <c r="H43" s="131">
        <f t="shared" si="10"/>
        <v>0</v>
      </c>
      <c r="I43" s="169">
        <f t="shared" si="11"/>
        <v>0</v>
      </c>
    </row>
    <row r="44" spans="1:9" ht="24.95" customHeight="1" x14ac:dyDescent="0.2">
      <c r="A44" s="341">
        <f>Datos!B52</f>
        <v>0</v>
      </c>
      <c r="B44" s="373" t="str">
        <f t="shared" si="0"/>
        <v/>
      </c>
      <c r="C44" s="374"/>
      <c r="D44" s="166" t="str">
        <f t="shared" si="1"/>
        <v/>
      </c>
      <c r="E44" s="167">
        <f t="shared" si="7"/>
        <v>0</v>
      </c>
      <c r="F44" s="168">
        <f t="shared" si="8"/>
        <v>0</v>
      </c>
      <c r="G44" s="131">
        <f t="shared" si="9"/>
        <v>0</v>
      </c>
      <c r="H44" s="131">
        <f t="shared" si="10"/>
        <v>0</v>
      </c>
      <c r="I44" s="169">
        <f t="shared" si="11"/>
        <v>0</v>
      </c>
    </row>
    <row r="45" spans="1:9" ht="24.95" customHeight="1" x14ac:dyDescent="0.2">
      <c r="A45" s="341">
        <f>Datos!B53</f>
        <v>0</v>
      </c>
      <c r="B45" s="373" t="str">
        <f t="shared" si="0"/>
        <v/>
      </c>
      <c r="C45" s="374"/>
      <c r="D45" s="166" t="str">
        <f t="shared" si="1"/>
        <v/>
      </c>
      <c r="E45" s="167">
        <f t="shared" si="7"/>
        <v>0</v>
      </c>
      <c r="F45" s="168">
        <f t="shared" si="8"/>
        <v>0</v>
      </c>
      <c r="G45" s="131">
        <f t="shared" si="9"/>
        <v>0</v>
      </c>
      <c r="H45" s="131">
        <f t="shared" si="10"/>
        <v>0</v>
      </c>
      <c r="I45" s="169">
        <f t="shared" si="11"/>
        <v>0</v>
      </c>
    </row>
    <row r="46" spans="1:9" ht="39.950000000000003" hidden="1" customHeight="1" x14ac:dyDescent="0.2">
      <c r="A46" s="341">
        <f>Datos!B54</f>
        <v>0</v>
      </c>
      <c r="B46" s="373" t="str">
        <f t="shared" si="0"/>
        <v/>
      </c>
      <c r="C46" s="374"/>
      <c r="D46" s="166" t="str">
        <f t="shared" si="1"/>
        <v/>
      </c>
      <c r="E46" s="167">
        <f t="shared" si="7"/>
        <v>0</v>
      </c>
      <c r="F46" s="168">
        <f t="shared" si="8"/>
        <v>0</v>
      </c>
      <c r="G46" s="131">
        <f t="shared" si="9"/>
        <v>0</v>
      </c>
      <c r="H46" s="131">
        <f t="shared" si="10"/>
        <v>0</v>
      </c>
      <c r="I46" s="169">
        <f t="shared" si="11"/>
        <v>0</v>
      </c>
    </row>
    <row r="47" spans="1:9" ht="24.95" hidden="1" customHeight="1" x14ac:dyDescent="0.2">
      <c r="A47" s="341">
        <f>Datos!B55</f>
        <v>0</v>
      </c>
      <c r="B47" s="373" t="str">
        <f t="shared" si="0"/>
        <v/>
      </c>
      <c r="C47" s="374"/>
      <c r="D47" s="166" t="str">
        <f t="shared" si="1"/>
        <v/>
      </c>
      <c r="E47" s="167">
        <f t="shared" si="7"/>
        <v>0</v>
      </c>
      <c r="F47" s="168">
        <f t="shared" si="8"/>
        <v>0</v>
      </c>
      <c r="G47" s="131">
        <f t="shared" si="9"/>
        <v>0</v>
      </c>
      <c r="H47" s="131">
        <f t="shared" si="10"/>
        <v>0</v>
      </c>
      <c r="I47" s="169">
        <f t="shared" si="11"/>
        <v>0</v>
      </c>
    </row>
    <row r="48" spans="1:9" ht="24.95" hidden="1" customHeight="1" x14ac:dyDescent="0.2">
      <c r="A48" s="343">
        <f>Datos!B56</f>
        <v>0</v>
      </c>
      <c r="B48" s="371" t="str">
        <f t="shared" si="0"/>
        <v/>
      </c>
      <c r="C48" s="372"/>
      <c r="D48" s="166" t="str">
        <f t="shared" si="1"/>
        <v/>
      </c>
      <c r="E48" s="167">
        <f t="shared" si="7"/>
        <v>0</v>
      </c>
      <c r="F48" s="168">
        <f t="shared" si="8"/>
        <v>0</v>
      </c>
      <c r="G48" s="131">
        <f t="shared" si="9"/>
        <v>0</v>
      </c>
      <c r="H48" s="131">
        <f t="shared" si="10"/>
        <v>0</v>
      </c>
      <c r="I48" s="169">
        <f t="shared" si="11"/>
        <v>0</v>
      </c>
    </row>
    <row r="49" spans="1:9" ht="24.95" hidden="1" customHeight="1" x14ac:dyDescent="0.2">
      <c r="A49" s="343">
        <f>Datos!B57</f>
        <v>0</v>
      </c>
      <c r="B49" s="371" t="str">
        <f t="shared" si="0"/>
        <v/>
      </c>
      <c r="C49" s="372"/>
      <c r="D49" s="166" t="str">
        <f t="shared" si="1"/>
        <v/>
      </c>
      <c r="E49" s="167">
        <f t="shared" si="7"/>
        <v>0</v>
      </c>
      <c r="F49" s="168">
        <f t="shared" si="8"/>
        <v>0</v>
      </c>
      <c r="G49" s="131">
        <f t="shared" si="9"/>
        <v>0</v>
      </c>
      <c r="H49" s="131">
        <f t="shared" si="10"/>
        <v>0</v>
      </c>
      <c r="I49" s="169">
        <f t="shared" si="11"/>
        <v>0</v>
      </c>
    </row>
    <row r="50" spans="1:9" ht="24.95" hidden="1" customHeight="1" x14ac:dyDescent="0.2">
      <c r="A50" s="341">
        <f>Datos!B58</f>
        <v>0</v>
      </c>
      <c r="B50" s="373" t="str">
        <f t="shared" ref="B50:B81" si="12">IFERROR(VLOOKUP(A50,Tabla_Datos,2,FALSE),"")</f>
        <v/>
      </c>
      <c r="C50" s="374"/>
      <c r="D50" s="166" t="str">
        <f t="shared" si="1"/>
        <v/>
      </c>
      <c r="E50" s="167">
        <f t="shared" si="7"/>
        <v>0</v>
      </c>
      <c r="F50" s="168">
        <f t="shared" si="8"/>
        <v>0</v>
      </c>
      <c r="G50" s="131">
        <f t="shared" si="9"/>
        <v>0</v>
      </c>
      <c r="H50" s="131">
        <f t="shared" si="10"/>
        <v>0</v>
      </c>
      <c r="I50" s="169">
        <f t="shared" si="11"/>
        <v>0</v>
      </c>
    </row>
    <row r="51" spans="1:9" ht="24.95" hidden="1" customHeight="1" x14ac:dyDescent="0.2">
      <c r="A51" s="343">
        <f>Datos!B59</f>
        <v>0</v>
      </c>
      <c r="B51" s="371" t="str">
        <f t="shared" si="12"/>
        <v/>
      </c>
      <c r="C51" s="372"/>
      <c r="D51" s="166" t="str">
        <f t="shared" si="1"/>
        <v/>
      </c>
      <c r="E51" s="167">
        <f t="shared" si="7"/>
        <v>0</v>
      </c>
      <c r="F51" s="168">
        <f t="shared" si="8"/>
        <v>0</v>
      </c>
      <c r="G51" s="131">
        <f t="shared" si="9"/>
        <v>0</v>
      </c>
      <c r="H51" s="131">
        <f t="shared" si="10"/>
        <v>0</v>
      </c>
      <c r="I51" s="169">
        <f t="shared" si="11"/>
        <v>0</v>
      </c>
    </row>
    <row r="52" spans="1:9" ht="39.950000000000003" hidden="1" customHeight="1" x14ac:dyDescent="0.2">
      <c r="A52" s="341">
        <f>Datos!B60</f>
        <v>0</v>
      </c>
      <c r="B52" s="373" t="str">
        <f t="shared" si="12"/>
        <v/>
      </c>
      <c r="C52" s="374"/>
      <c r="D52" s="166" t="str">
        <f t="shared" si="1"/>
        <v/>
      </c>
      <c r="E52" s="167">
        <f t="shared" si="7"/>
        <v>0</v>
      </c>
      <c r="F52" s="168">
        <f t="shared" si="8"/>
        <v>0</v>
      </c>
      <c r="G52" s="131">
        <f t="shared" si="9"/>
        <v>0</v>
      </c>
      <c r="H52" s="131">
        <f t="shared" si="10"/>
        <v>0</v>
      </c>
      <c r="I52" s="169">
        <f t="shared" si="11"/>
        <v>0</v>
      </c>
    </row>
    <row r="53" spans="1:9" ht="39.950000000000003" hidden="1" customHeight="1" x14ac:dyDescent="0.2">
      <c r="A53" s="341">
        <f>Datos!B61</f>
        <v>0</v>
      </c>
      <c r="B53" s="373" t="str">
        <f t="shared" si="12"/>
        <v/>
      </c>
      <c r="C53" s="374"/>
      <c r="D53" s="166" t="str">
        <f t="shared" si="1"/>
        <v/>
      </c>
      <c r="E53" s="167">
        <f t="shared" si="7"/>
        <v>0</v>
      </c>
      <c r="F53" s="168">
        <f t="shared" si="8"/>
        <v>0</v>
      </c>
      <c r="G53" s="131">
        <f t="shared" si="9"/>
        <v>0</v>
      </c>
      <c r="H53" s="131">
        <f t="shared" si="10"/>
        <v>0</v>
      </c>
      <c r="I53" s="169">
        <f t="shared" si="11"/>
        <v>0</v>
      </c>
    </row>
    <row r="54" spans="1:9" ht="24.95" hidden="1" customHeight="1" x14ac:dyDescent="0.2">
      <c r="A54" s="343">
        <f>Datos!B62</f>
        <v>0</v>
      </c>
      <c r="B54" s="371" t="str">
        <f t="shared" si="12"/>
        <v/>
      </c>
      <c r="C54" s="372"/>
      <c r="D54" s="166" t="str">
        <f t="shared" si="1"/>
        <v/>
      </c>
      <c r="E54" s="167">
        <f t="shared" si="7"/>
        <v>0</v>
      </c>
      <c r="F54" s="168">
        <f t="shared" si="8"/>
        <v>0</v>
      </c>
      <c r="G54" s="131">
        <f t="shared" si="9"/>
        <v>0</v>
      </c>
      <c r="H54" s="131">
        <f t="shared" si="10"/>
        <v>0</v>
      </c>
      <c r="I54" s="169">
        <f t="shared" si="11"/>
        <v>0</v>
      </c>
    </row>
    <row r="55" spans="1:9" ht="24.95" hidden="1" customHeight="1" x14ac:dyDescent="0.2">
      <c r="A55" s="341">
        <f>Datos!B63</f>
        <v>0</v>
      </c>
      <c r="B55" s="373" t="str">
        <f t="shared" si="12"/>
        <v/>
      </c>
      <c r="C55" s="374"/>
      <c r="D55" s="166" t="str">
        <f t="shared" si="1"/>
        <v/>
      </c>
      <c r="E55" s="167">
        <f t="shared" si="7"/>
        <v>0</v>
      </c>
      <c r="F55" s="168">
        <f t="shared" si="8"/>
        <v>0</v>
      </c>
      <c r="G55" s="131">
        <f t="shared" si="9"/>
        <v>0</v>
      </c>
      <c r="H55" s="131">
        <f t="shared" si="10"/>
        <v>0</v>
      </c>
      <c r="I55" s="169">
        <f t="shared" si="11"/>
        <v>0</v>
      </c>
    </row>
    <row r="56" spans="1:9" ht="24.95" hidden="1" customHeight="1" x14ac:dyDescent="0.2">
      <c r="A56" s="343">
        <f>Datos!B64</f>
        <v>0</v>
      </c>
      <c r="B56" s="371" t="str">
        <f t="shared" si="12"/>
        <v/>
      </c>
      <c r="C56" s="372"/>
      <c r="D56" s="166" t="str">
        <f t="shared" si="1"/>
        <v/>
      </c>
      <c r="E56" s="167">
        <f t="shared" si="7"/>
        <v>0</v>
      </c>
      <c r="F56" s="168">
        <f t="shared" si="8"/>
        <v>0</v>
      </c>
      <c r="G56" s="131">
        <f t="shared" si="9"/>
        <v>0</v>
      </c>
      <c r="H56" s="131">
        <f t="shared" si="10"/>
        <v>0</v>
      </c>
      <c r="I56" s="169">
        <f t="shared" si="11"/>
        <v>0</v>
      </c>
    </row>
    <row r="57" spans="1:9" ht="24.95" hidden="1" customHeight="1" x14ac:dyDescent="0.2">
      <c r="A57" s="341">
        <f>Datos!B65</f>
        <v>0</v>
      </c>
      <c r="B57" s="373" t="str">
        <f t="shared" si="12"/>
        <v/>
      </c>
      <c r="C57" s="374"/>
      <c r="D57" s="166" t="str">
        <f t="shared" si="1"/>
        <v/>
      </c>
      <c r="E57" s="167">
        <f t="shared" si="7"/>
        <v>0</v>
      </c>
      <c r="F57" s="168">
        <f t="shared" si="8"/>
        <v>0</v>
      </c>
      <c r="G57" s="131">
        <f t="shared" si="9"/>
        <v>0</v>
      </c>
      <c r="H57" s="131">
        <f t="shared" si="10"/>
        <v>0</v>
      </c>
      <c r="I57" s="169">
        <f t="shared" si="11"/>
        <v>0</v>
      </c>
    </row>
    <row r="58" spans="1:9" ht="24.95" hidden="1" customHeight="1" x14ac:dyDescent="0.2">
      <c r="A58" s="341">
        <f>Datos!B66</f>
        <v>0</v>
      </c>
      <c r="B58" s="373" t="str">
        <f t="shared" si="12"/>
        <v/>
      </c>
      <c r="C58" s="374"/>
      <c r="D58" s="166" t="str">
        <f t="shared" si="1"/>
        <v/>
      </c>
      <c r="E58" s="167">
        <f t="shared" si="7"/>
        <v>0</v>
      </c>
      <c r="F58" s="168">
        <f t="shared" si="8"/>
        <v>0</v>
      </c>
      <c r="G58" s="131">
        <f t="shared" si="9"/>
        <v>0</v>
      </c>
      <c r="H58" s="131">
        <f t="shared" si="10"/>
        <v>0</v>
      </c>
      <c r="I58" s="169">
        <f t="shared" si="11"/>
        <v>0</v>
      </c>
    </row>
    <row r="59" spans="1:9" ht="24.95" hidden="1" customHeight="1" x14ac:dyDescent="0.2">
      <c r="A59" s="343">
        <f>Datos!B67</f>
        <v>0</v>
      </c>
      <c r="B59" s="371" t="str">
        <f t="shared" si="12"/>
        <v/>
      </c>
      <c r="C59" s="372"/>
      <c r="D59" s="166" t="str">
        <f t="shared" si="1"/>
        <v/>
      </c>
      <c r="E59" s="167">
        <f t="shared" si="7"/>
        <v>0</v>
      </c>
      <c r="F59" s="168">
        <f t="shared" si="8"/>
        <v>0</v>
      </c>
      <c r="G59" s="131">
        <f t="shared" si="9"/>
        <v>0</v>
      </c>
      <c r="H59" s="131">
        <f t="shared" si="10"/>
        <v>0</v>
      </c>
      <c r="I59" s="169">
        <f t="shared" si="11"/>
        <v>0</v>
      </c>
    </row>
    <row r="60" spans="1:9" ht="24.95" hidden="1" customHeight="1" x14ac:dyDescent="0.2">
      <c r="A60" s="341">
        <f>Datos!B68</f>
        <v>0</v>
      </c>
      <c r="B60" s="373" t="str">
        <f t="shared" si="12"/>
        <v/>
      </c>
      <c r="C60" s="374"/>
      <c r="D60" s="166" t="str">
        <f t="shared" si="1"/>
        <v/>
      </c>
      <c r="E60" s="167">
        <f t="shared" si="7"/>
        <v>0</v>
      </c>
      <c r="F60" s="168">
        <f t="shared" si="8"/>
        <v>0</v>
      </c>
      <c r="G60" s="131">
        <f t="shared" si="9"/>
        <v>0</v>
      </c>
      <c r="H60" s="131">
        <f t="shared" si="10"/>
        <v>0</v>
      </c>
      <c r="I60" s="169">
        <f t="shared" si="11"/>
        <v>0</v>
      </c>
    </row>
    <row r="61" spans="1:9" ht="24.95" hidden="1" customHeight="1" x14ac:dyDescent="0.2">
      <c r="A61" s="341">
        <f>Datos!B69</f>
        <v>0</v>
      </c>
      <c r="B61" s="373" t="str">
        <f t="shared" si="12"/>
        <v/>
      </c>
      <c r="C61" s="374"/>
      <c r="D61" s="166" t="str">
        <f t="shared" si="1"/>
        <v/>
      </c>
      <c r="E61" s="167">
        <f t="shared" si="7"/>
        <v>0</v>
      </c>
      <c r="F61" s="168">
        <f t="shared" si="8"/>
        <v>0</v>
      </c>
      <c r="G61" s="131">
        <f t="shared" si="9"/>
        <v>0</v>
      </c>
      <c r="H61" s="131">
        <f t="shared" si="10"/>
        <v>0</v>
      </c>
      <c r="I61" s="169">
        <f t="shared" si="11"/>
        <v>0</v>
      </c>
    </row>
    <row r="62" spans="1:9" ht="24.95" hidden="1" customHeight="1" x14ac:dyDescent="0.2">
      <c r="A62" s="341">
        <f>Datos!B70</f>
        <v>0</v>
      </c>
      <c r="B62" s="373" t="str">
        <f t="shared" si="12"/>
        <v/>
      </c>
      <c r="C62" s="374"/>
      <c r="D62" s="166" t="str">
        <f t="shared" si="1"/>
        <v/>
      </c>
      <c r="E62" s="167">
        <f t="shared" si="7"/>
        <v>0</v>
      </c>
      <c r="F62" s="168">
        <f t="shared" si="8"/>
        <v>0</v>
      </c>
      <c r="G62" s="131">
        <f t="shared" si="9"/>
        <v>0</v>
      </c>
      <c r="H62" s="131">
        <f t="shared" si="10"/>
        <v>0</v>
      </c>
      <c r="I62" s="169">
        <f t="shared" si="11"/>
        <v>0</v>
      </c>
    </row>
    <row r="63" spans="1:9" ht="24.95" hidden="1" customHeight="1" x14ac:dyDescent="0.2">
      <c r="A63" s="341">
        <f>Datos!B71</f>
        <v>0</v>
      </c>
      <c r="B63" s="373" t="str">
        <f t="shared" si="12"/>
        <v/>
      </c>
      <c r="C63" s="374"/>
      <c r="D63" s="166" t="str">
        <f t="shared" si="1"/>
        <v/>
      </c>
      <c r="E63" s="167">
        <f t="shared" si="7"/>
        <v>0</v>
      </c>
      <c r="F63" s="168">
        <f t="shared" si="8"/>
        <v>0</v>
      </c>
      <c r="G63" s="131">
        <f t="shared" si="9"/>
        <v>0</v>
      </c>
      <c r="H63" s="131">
        <f t="shared" si="10"/>
        <v>0</v>
      </c>
      <c r="I63" s="169">
        <f t="shared" si="11"/>
        <v>0</v>
      </c>
    </row>
    <row r="64" spans="1:9" ht="24.95" hidden="1" customHeight="1" x14ac:dyDescent="0.2">
      <c r="A64" s="343">
        <f>Datos!B72</f>
        <v>0</v>
      </c>
      <c r="B64" s="371" t="str">
        <f t="shared" si="12"/>
        <v/>
      </c>
      <c r="C64" s="372"/>
      <c r="D64" s="166" t="str">
        <f t="shared" si="1"/>
        <v/>
      </c>
      <c r="E64" s="167">
        <f t="shared" si="7"/>
        <v>0</v>
      </c>
      <c r="F64" s="168">
        <f t="shared" si="8"/>
        <v>0</v>
      </c>
      <c r="G64" s="131">
        <f t="shared" si="9"/>
        <v>0</v>
      </c>
      <c r="H64" s="131">
        <f t="shared" si="10"/>
        <v>0</v>
      </c>
      <c r="I64" s="169">
        <f t="shared" si="11"/>
        <v>0</v>
      </c>
    </row>
    <row r="65" spans="1:9" ht="24.95" hidden="1" customHeight="1" x14ac:dyDescent="0.2">
      <c r="A65" s="341">
        <f>Datos!B73</f>
        <v>0</v>
      </c>
      <c r="B65" s="373" t="str">
        <f t="shared" si="12"/>
        <v/>
      </c>
      <c r="C65" s="374"/>
      <c r="D65" s="166" t="str">
        <f t="shared" si="1"/>
        <v/>
      </c>
      <c r="E65" s="167">
        <f t="shared" si="7"/>
        <v>0</v>
      </c>
      <c r="F65" s="168">
        <f t="shared" si="8"/>
        <v>0</v>
      </c>
      <c r="G65" s="131">
        <f t="shared" si="9"/>
        <v>0</v>
      </c>
      <c r="H65" s="131">
        <f t="shared" si="10"/>
        <v>0</v>
      </c>
      <c r="I65" s="169">
        <f t="shared" si="11"/>
        <v>0</v>
      </c>
    </row>
    <row r="66" spans="1:9" ht="24.95" hidden="1" customHeight="1" x14ac:dyDescent="0.2">
      <c r="A66" s="343">
        <f>Datos!B74</f>
        <v>0</v>
      </c>
      <c r="B66" s="371" t="str">
        <f t="shared" si="12"/>
        <v/>
      </c>
      <c r="C66" s="372"/>
      <c r="D66" s="166" t="str">
        <f t="shared" si="1"/>
        <v/>
      </c>
      <c r="E66" s="167">
        <f t="shared" si="7"/>
        <v>0</v>
      </c>
      <c r="F66" s="168">
        <f t="shared" si="8"/>
        <v>0</v>
      </c>
      <c r="G66" s="131">
        <f t="shared" si="9"/>
        <v>0</v>
      </c>
      <c r="H66" s="131">
        <f t="shared" si="10"/>
        <v>0</v>
      </c>
      <c r="I66" s="169">
        <f t="shared" si="11"/>
        <v>0</v>
      </c>
    </row>
    <row r="67" spans="1:9" ht="24.95" hidden="1" customHeight="1" x14ac:dyDescent="0.2">
      <c r="A67" s="343">
        <f>Datos!B75</f>
        <v>0</v>
      </c>
      <c r="B67" s="371" t="str">
        <f t="shared" si="12"/>
        <v/>
      </c>
      <c r="C67" s="372"/>
      <c r="D67" s="166" t="str">
        <f t="shared" si="1"/>
        <v/>
      </c>
      <c r="E67" s="167">
        <f t="shared" si="7"/>
        <v>0</v>
      </c>
      <c r="F67" s="168">
        <f t="shared" si="8"/>
        <v>0</v>
      </c>
      <c r="G67" s="131">
        <f t="shared" si="9"/>
        <v>0</v>
      </c>
      <c r="H67" s="131">
        <f t="shared" si="10"/>
        <v>0</v>
      </c>
      <c r="I67" s="169">
        <f t="shared" si="11"/>
        <v>0</v>
      </c>
    </row>
    <row r="68" spans="1:9" ht="39.950000000000003" hidden="1" customHeight="1" x14ac:dyDescent="0.2">
      <c r="A68" s="341">
        <f>Datos!B76</f>
        <v>0</v>
      </c>
      <c r="B68" s="373" t="str">
        <f t="shared" si="12"/>
        <v/>
      </c>
      <c r="C68" s="374"/>
      <c r="D68" s="166" t="str">
        <f t="shared" si="1"/>
        <v/>
      </c>
      <c r="E68" s="167">
        <f t="shared" si="7"/>
        <v>0</v>
      </c>
      <c r="F68" s="168">
        <f t="shared" si="8"/>
        <v>0</v>
      </c>
      <c r="G68" s="131">
        <f t="shared" si="9"/>
        <v>0</v>
      </c>
      <c r="H68" s="131">
        <f t="shared" si="10"/>
        <v>0</v>
      </c>
      <c r="I68" s="169">
        <f t="shared" si="11"/>
        <v>0</v>
      </c>
    </row>
    <row r="69" spans="1:9" ht="24.95" hidden="1" customHeight="1" x14ac:dyDescent="0.2">
      <c r="A69" s="343">
        <f>Datos!B77</f>
        <v>0</v>
      </c>
      <c r="B69" s="371" t="str">
        <f t="shared" si="12"/>
        <v/>
      </c>
      <c r="C69" s="372"/>
      <c r="D69" s="166" t="str">
        <f t="shared" si="1"/>
        <v/>
      </c>
      <c r="E69" s="167">
        <f t="shared" si="7"/>
        <v>0</v>
      </c>
      <c r="F69" s="168">
        <f t="shared" si="8"/>
        <v>0</v>
      </c>
      <c r="G69" s="131">
        <f t="shared" si="9"/>
        <v>0</v>
      </c>
      <c r="H69" s="131">
        <f t="shared" si="10"/>
        <v>0</v>
      </c>
      <c r="I69" s="169">
        <f t="shared" si="11"/>
        <v>0</v>
      </c>
    </row>
    <row r="70" spans="1:9" ht="24.95" hidden="1" customHeight="1" x14ac:dyDescent="0.2">
      <c r="A70" s="341">
        <f>Datos!B78</f>
        <v>0</v>
      </c>
      <c r="B70" s="373" t="str">
        <f t="shared" si="12"/>
        <v/>
      </c>
      <c r="C70" s="374"/>
      <c r="D70" s="166" t="str">
        <f t="shared" si="1"/>
        <v/>
      </c>
      <c r="E70" s="167">
        <f t="shared" si="7"/>
        <v>0</v>
      </c>
      <c r="F70" s="168">
        <f t="shared" si="8"/>
        <v>0</v>
      </c>
      <c r="G70" s="131">
        <f t="shared" si="9"/>
        <v>0</v>
      </c>
      <c r="H70" s="131">
        <f t="shared" si="10"/>
        <v>0</v>
      </c>
      <c r="I70" s="169">
        <f t="shared" si="11"/>
        <v>0</v>
      </c>
    </row>
    <row r="71" spans="1:9" ht="24.95" hidden="1" customHeight="1" x14ac:dyDescent="0.2">
      <c r="A71" s="341">
        <f>Datos!B79</f>
        <v>0</v>
      </c>
      <c r="B71" s="373" t="str">
        <f t="shared" si="12"/>
        <v/>
      </c>
      <c r="C71" s="374"/>
      <c r="D71" s="166" t="str">
        <f t="shared" si="1"/>
        <v/>
      </c>
      <c r="E71" s="167">
        <f t="shared" si="7"/>
        <v>0</v>
      </c>
      <c r="F71" s="168">
        <f t="shared" si="8"/>
        <v>0</v>
      </c>
      <c r="G71" s="131">
        <f t="shared" si="9"/>
        <v>0</v>
      </c>
      <c r="H71" s="131">
        <f t="shared" si="10"/>
        <v>0</v>
      </c>
      <c r="I71" s="169">
        <f t="shared" si="11"/>
        <v>0</v>
      </c>
    </row>
    <row r="72" spans="1:9" ht="24.95" hidden="1" customHeight="1" x14ac:dyDescent="0.2">
      <c r="A72" s="341">
        <f>Datos!B80</f>
        <v>0</v>
      </c>
      <c r="B72" s="373" t="str">
        <f t="shared" si="12"/>
        <v/>
      </c>
      <c r="C72" s="374"/>
      <c r="D72" s="166" t="str">
        <f t="shared" si="1"/>
        <v/>
      </c>
      <c r="E72" s="167">
        <f t="shared" si="7"/>
        <v>0</v>
      </c>
      <c r="F72" s="168">
        <f t="shared" si="8"/>
        <v>0</v>
      </c>
      <c r="G72" s="131">
        <f t="shared" si="9"/>
        <v>0</v>
      </c>
      <c r="H72" s="131">
        <f t="shared" si="10"/>
        <v>0</v>
      </c>
      <c r="I72" s="169">
        <f t="shared" si="11"/>
        <v>0</v>
      </c>
    </row>
    <row r="73" spans="1:9" ht="24.95" hidden="1" customHeight="1" x14ac:dyDescent="0.2">
      <c r="A73" s="343">
        <f>Datos!B81</f>
        <v>0</v>
      </c>
      <c r="B73" s="371" t="str">
        <f t="shared" si="12"/>
        <v/>
      </c>
      <c r="C73" s="372"/>
      <c r="D73" s="166" t="str">
        <f t="shared" si="1"/>
        <v/>
      </c>
      <c r="E73" s="167">
        <f t="shared" si="7"/>
        <v>0</v>
      </c>
      <c r="F73" s="168">
        <f t="shared" si="8"/>
        <v>0</v>
      </c>
      <c r="G73" s="131">
        <f t="shared" si="9"/>
        <v>0</v>
      </c>
      <c r="H73" s="131">
        <f t="shared" si="10"/>
        <v>0</v>
      </c>
      <c r="I73" s="169">
        <f t="shared" si="11"/>
        <v>0</v>
      </c>
    </row>
    <row r="74" spans="1:9" ht="24.95" hidden="1" customHeight="1" x14ac:dyDescent="0.2">
      <c r="A74" s="341">
        <f>Datos!B82</f>
        <v>0</v>
      </c>
      <c r="B74" s="373" t="str">
        <f t="shared" si="12"/>
        <v/>
      </c>
      <c r="C74" s="374"/>
      <c r="D74" s="166" t="str">
        <f t="shared" si="1"/>
        <v/>
      </c>
      <c r="E74" s="167">
        <f t="shared" si="7"/>
        <v>0</v>
      </c>
      <c r="F74" s="168">
        <f t="shared" si="8"/>
        <v>0</v>
      </c>
      <c r="G74" s="131">
        <f t="shared" si="9"/>
        <v>0</v>
      </c>
      <c r="H74" s="131">
        <f t="shared" si="10"/>
        <v>0</v>
      </c>
      <c r="I74" s="169">
        <f t="shared" si="11"/>
        <v>0</v>
      </c>
    </row>
    <row r="75" spans="1:9" ht="24.95" hidden="1" customHeight="1" x14ac:dyDescent="0.2">
      <c r="A75" s="341">
        <f>Datos!B83</f>
        <v>0</v>
      </c>
      <c r="B75" s="373" t="str">
        <f t="shared" si="12"/>
        <v/>
      </c>
      <c r="C75" s="374"/>
      <c r="D75" s="166" t="str">
        <f t="shared" si="1"/>
        <v/>
      </c>
      <c r="E75" s="167">
        <f t="shared" si="7"/>
        <v>0</v>
      </c>
      <c r="F75" s="168">
        <f t="shared" si="8"/>
        <v>0</v>
      </c>
      <c r="G75" s="131">
        <f t="shared" si="9"/>
        <v>0</v>
      </c>
      <c r="H75" s="131">
        <f t="shared" si="10"/>
        <v>0</v>
      </c>
      <c r="I75" s="169">
        <f t="shared" si="11"/>
        <v>0</v>
      </c>
    </row>
    <row r="76" spans="1:9" ht="24.95" hidden="1" customHeight="1" x14ac:dyDescent="0.2">
      <c r="A76" s="341">
        <f>Datos!B84</f>
        <v>0</v>
      </c>
      <c r="B76" s="373" t="str">
        <f t="shared" si="12"/>
        <v/>
      </c>
      <c r="C76" s="374"/>
      <c r="D76" s="166" t="str">
        <f t="shared" si="1"/>
        <v/>
      </c>
      <c r="E76" s="167">
        <f t="shared" si="7"/>
        <v>0</v>
      </c>
      <c r="F76" s="168">
        <f t="shared" si="8"/>
        <v>0</v>
      </c>
      <c r="G76" s="131">
        <f t="shared" si="9"/>
        <v>0</v>
      </c>
      <c r="H76" s="131">
        <f t="shared" si="10"/>
        <v>0</v>
      </c>
      <c r="I76" s="169">
        <f t="shared" si="11"/>
        <v>0</v>
      </c>
    </row>
    <row r="77" spans="1:9" ht="24.95" hidden="1" customHeight="1" x14ac:dyDescent="0.2">
      <c r="A77" s="341">
        <f>Datos!B85</f>
        <v>0</v>
      </c>
      <c r="B77" s="373" t="str">
        <f t="shared" si="12"/>
        <v/>
      </c>
      <c r="C77" s="374"/>
      <c r="D77" s="166" t="str">
        <f t="shared" si="1"/>
        <v/>
      </c>
      <c r="E77" s="167">
        <f t="shared" si="7"/>
        <v>0</v>
      </c>
      <c r="F77" s="168">
        <f t="shared" si="8"/>
        <v>0</v>
      </c>
      <c r="G77" s="131">
        <f t="shared" si="9"/>
        <v>0</v>
      </c>
      <c r="H77" s="131">
        <f t="shared" si="10"/>
        <v>0</v>
      </c>
      <c r="I77" s="169">
        <f t="shared" si="11"/>
        <v>0</v>
      </c>
    </row>
    <row r="78" spans="1:9" ht="24.95" hidden="1" customHeight="1" x14ac:dyDescent="0.2">
      <c r="A78" s="341">
        <f>Datos!B86</f>
        <v>0</v>
      </c>
      <c r="B78" s="373" t="str">
        <f t="shared" si="12"/>
        <v/>
      </c>
      <c r="C78" s="374"/>
      <c r="D78" s="166" t="str">
        <f t="shared" si="1"/>
        <v/>
      </c>
      <c r="E78" s="167">
        <f t="shared" si="7"/>
        <v>0</v>
      </c>
      <c r="F78" s="168">
        <f t="shared" si="8"/>
        <v>0</v>
      </c>
      <c r="G78" s="131">
        <f t="shared" si="9"/>
        <v>0</v>
      </c>
      <c r="H78" s="131">
        <f t="shared" si="10"/>
        <v>0</v>
      </c>
      <c r="I78" s="169">
        <f t="shared" si="11"/>
        <v>0</v>
      </c>
    </row>
    <row r="79" spans="1:9" ht="24.95" hidden="1" customHeight="1" x14ac:dyDescent="0.2">
      <c r="A79" s="341">
        <f>Datos!B87</f>
        <v>0</v>
      </c>
      <c r="B79" s="373" t="str">
        <f t="shared" si="12"/>
        <v/>
      </c>
      <c r="C79" s="374"/>
      <c r="D79" s="166" t="str">
        <f t="shared" si="1"/>
        <v/>
      </c>
      <c r="E79" s="167">
        <f t="shared" si="7"/>
        <v>0</v>
      </c>
      <c r="F79" s="168">
        <f t="shared" si="8"/>
        <v>0</v>
      </c>
      <c r="G79" s="131">
        <f t="shared" si="9"/>
        <v>0</v>
      </c>
      <c r="H79" s="131">
        <f t="shared" si="10"/>
        <v>0</v>
      </c>
      <c r="I79" s="169">
        <f t="shared" si="11"/>
        <v>0</v>
      </c>
    </row>
    <row r="80" spans="1:9" ht="24.95" hidden="1" customHeight="1" x14ac:dyDescent="0.2">
      <c r="A80" s="341">
        <f>Datos!B88</f>
        <v>0</v>
      </c>
      <c r="B80" s="373" t="str">
        <f t="shared" si="12"/>
        <v/>
      </c>
      <c r="C80" s="374"/>
      <c r="D80" s="166" t="str">
        <f t="shared" si="1"/>
        <v/>
      </c>
      <c r="E80" s="167">
        <f t="shared" si="7"/>
        <v>0</v>
      </c>
      <c r="F80" s="168">
        <f t="shared" si="8"/>
        <v>0</v>
      </c>
      <c r="G80" s="131">
        <f t="shared" si="9"/>
        <v>0</v>
      </c>
      <c r="H80" s="131">
        <f t="shared" si="10"/>
        <v>0</v>
      </c>
      <c r="I80" s="169">
        <f t="shared" si="11"/>
        <v>0</v>
      </c>
    </row>
    <row r="81" spans="1:9" ht="24.95" hidden="1" customHeight="1" x14ac:dyDescent="0.2">
      <c r="A81" s="343">
        <f>Datos!B89</f>
        <v>0</v>
      </c>
      <c r="B81" s="371" t="str">
        <f t="shared" si="12"/>
        <v/>
      </c>
      <c r="C81" s="372"/>
      <c r="D81" s="166" t="str">
        <f t="shared" si="1"/>
        <v/>
      </c>
      <c r="E81" s="167">
        <f t="shared" si="7"/>
        <v>0</v>
      </c>
      <c r="F81" s="168">
        <f t="shared" si="8"/>
        <v>0</v>
      </c>
      <c r="G81" s="131">
        <f t="shared" si="9"/>
        <v>0</v>
      </c>
      <c r="H81" s="131">
        <f t="shared" si="10"/>
        <v>0</v>
      </c>
      <c r="I81" s="169">
        <f t="shared" si="11"/>
        <v>0</v>
      </c>
    </row>
    <row r="82" spans="1:9" ht="24.95" hidden="1" customHeight="1" x14ac:dyDescent="0.2">
      <c r="A82" s="341">
        <f>Datos!B90</f>
        <v>0</v>
      </c>
      <c r="B82" s="373" t="str">
        <f t="shared" ref="B82:B102" si="13">IFERROR(VLOOKUP(A82,Tabla_Datos,2,FALSE),"")</f>
        <v/>
      </c>
      <c r="C82" s="374"/>
      <c r="D82" s="166" t="str">
        <f t="shared" ref="D82:D145" si="14">IFERROR(VLOOKUP(A82,Tabla_Datos,3,FALSE),"")</f>
        <v/>
      </c>
      <c r="E82" s="167">
        <f t="shared" si="7"/>
        <v>0</v>
      </c>
      <c r="F82" s="168">
        <f t="shared" si="8"/>
        <v>0</v>
      </c>
      <c r="G82" s="131">
        <f t="shared" si="9"/>
        <v>0</v>
      </c>
      <c r="H82" s="131">
        <f t="shared" si="10"/>
        <v>0</v>
      </c>
      <c r="I82" s="169">
        <f t="shared" si="11"/>
        <v>0</v>
      </c>
    </row>
    <row r="83" spans="1:9" ht="24.95" hidden="1" customHeight="1" x14ac:dyDescent="0.2">
      <c r="A83" s="343">
        <f>Datos!B91</f>
        <v>0</v>
      </c>
      <c r="B83" s="371" t="str">
        <f t="shared" si="13"/>
        <v/>
      </c>
      <c r="C83" s="372"/>
      <c r="D83" s="166" t="str">
        <f t="shared" si="14"/>
        <v/>
      </c>
      <c r="E83" s="167">
        <f t="shared" ref="E83:E146" si="15">IFERROR(VLOOKUP(A83,Tabla_Datos,4,FALSE),0)</f>
        <v>0</v>
      </c>
      <c r="F83" s="168">
        <f t="shared" ref="F83:F146" si="16">IFERROR(VLOOKUP(A83,Tabla_Analisis_Precio,7,FALSE),0)</f>
        <v>0</v>
      </c>
      <c r="G83" s="131">
        <f t="shared" ref="G83:G146" si="17">ROUND(PrecioUnitario(F83,Costo_Financiero,Gasto_Generales_Porcentaje,Beneficio,Ingresos_Brutos,IVA),2)</f>
        <v>0</v>
      </c>
      <c r="H83" s="131">
        <f t="shared" ref="H83:H146" si="18">ROUND(E83*G83,2)</f>
        <v>0</v>
      </c>
      <c r="I83" s="169">
        <f t="shared" ref="I83:I146" si="19">IFERROR(H83/Monto_Oferta,0)</f>
        <v>0</v>
      </c>
    </row>
    <row r="84" spans="1:9" ht="24.95" hidden="1" customHeight="1" x14ac:dyDescent="0.2">
      <c r="A84" s="341">
        <f>Datos!B92</f>
        <v>0</v>
      </c>
      <c r="B84" s="373" t="str">
        <f t="shared" si="13"/>
        <v/>
      </c>
      <c r="C84" s="374"/>
      <c r="D84" s="166" t="str">
        <f t="shared" si="14"/>
        <v/>
      </c>
      <c r="E84" s="167">
        <f t="shared" si="15"/>
        <v>0</v>
      </c>
      <c r="F84" s="168">
        <f t="shared" si="16"/>
        <v>0</v>
      </c>
      <c r="G84" s="131">
        <f t="shared" si="17"/>
        <v>0</v>
      </c>
      <c r="H84" s="131">
        <f t="shared" si="18"/>
        <v>0</v>
      </c>
      <c r="I84" s="169">
        <f t="shared" si="19"/>
        <v>0</v>
      </c>
    </row>
    <row r="85" spans="1:9" ht="24.95" hidden="1" customHeight="1" x14ac:dyDescent="0.2">
      <c r="A85" s="341">
        <f>Datos!B93</f>
        <v>0</v>
      </c>
      <c r="B85" s="373" t="str">
        <f t="shared" si="13"/>
        <v/>
      </c>
      <c r="C85" s="374"/>
      <c r="D85" s="166" t="str">
        <f t="shared" si="14"/>
        <v/>
      </c>
      <c r="E85" s="167">
        <f t="shared" si="15"/>
        <v>0</v>
      </c>
      <c r="F85" s="168">
        <f t="shared" si="16"/>
        <v>0</v>
      </c>
      <c r="G85" s="131">
        <f t="shared" si="17"/>
        <v>0</v>
      </c>
      <c r="H85" s="131">
        <f t="shared" si="18"/>
        <v>0</v>
      </c>
      <c r="I85" s="169">
        <f t="shared" si="19"/>
        <v>0</v>
      </c>
    </row>
    <row r="86" spans="1:9" ht="39.950000000000003" hidden="1" customHeight="1" x14ac:dyDescent="0.2">
      <c r="A86" s="341">
        <f>Datos!B94</f>
        <v>0</v>
      </c>
      <c r="B86" s="373" t="str">
        <f t="shared" si="13"/>
        <v/>
      </c>
      <c r="C86" s="374"/>
      <c r="D86" s="166" t="str">
        <f t="shared" si="14"/>
        <v/>
      </c>
      <c r="E86" s="167">
        <f t="shared" si="15"/>
        <v>0</v>
      </c>
      <c r="F86" s="168">
        <f t="shared" si="16"/>
        <v>0</v>
      </c>
      <c r="G86" s="131">
        <f t="shared" si="17"/>
        <v>0</v>
      </c>
      <c r="H86" s="131">
        <f t="shared" si="18"/>
        <v>0</v>
      </c>
      <c r="I86" s="169">
        <f t="shared" si="19"/>
        <v>0</v>
      </c>
    </row>
    <row r="87" spans="1:9" ht="24.95" hidden="1" customHeight="1" x14ac:dyDescent="0.2">
      <c r="A87" s="343">
        <f>Datos!B95</f>
        <v>0</v>
      </c>
      <c r="B87" s="371" t="str">
        <f t="shared" si="13"/>
        <v/>
      </c>
      <c r="C87" s="372"/>
      <c r="D87" s="166" t="str">
        <f t="shared" si="14"/>
        <v/>
      </c>
      <c r="E87" s="167">
        <f t="shared" si="15"/>
        <v>0</v>
      </c>
      <c r="F87" s="168">
        <f t="shared" si="16"/>
        <v>0</v>
      </c>
      <c r="G87" s="131">
        <f t="shared" si="17"/>
        <v>0</v>
      </c>
      <c r="H87" s="131">
        <f t="shared" si="18"/>
        <v>0</v>
      </c>
      <c r="I87" s="169">
        <f t="shared" si="19"/>
        <v>0</v>
      </c>
    </row>
    <row r="88" spans="1:9" ht="24.95" hidden="1" customHeight="1" x14ac:dyDescent="0.2">
      <c r="A88" s="341">
        <f>Datos!B96</f>
        <v>0</v>
      </c>
      <c r="B88" s="373" t="str">
        <f t="shared" si="13"/>
        <v/>
      </c>
      <c r="C88" s="374"/>
      <c r="D88" s="166" t="str">
        <f t="shared" si="14"/>
        <v/>
      </c>
      <c r="E88" s="167">
        <f t="shared" si="15"/>
        <v>0</v>
      </c>
      <c r="F88" s="168">
        <f t="shared" si="16"/>
        <v>0</v>
      </c>
      <c r="G88" s="131">
        <f t="shared" si="17"/>
        <v>0</v>
      </c>
      <c r="H88" s="131">
        <f t="shared" si="18"/>
        <v>0</v>
      </c>
      <c r="I88" s="169">
        <f t="shared" si="19"/>
        <v>0</v>
      </c>
    </row>
    <row r="89" spans="1:9" ht="24.95" hidden="1" customHeight="1" x14ac:dyDescent="0.2">
      <c r="A89" s="343">
        <f>Datos!B97</f>
        <v>0</v>
      </c>
      <c r="B89" s="371" t="str">
        <f t="shared" si="13"/>
        <v/>
      </c>
      <c r="C89" s="372"/>
      <c r="D89" s="166" t="str">
        <f t="shared" si="14"/>
        <v/>
      </c>
      <c r="E89" s="167">
        <f t="shared" si="15"/>
        <v>0</v>
      </c>
      <c r="F89" s="168">
        <f t="shared" si="16"/>
        <v>0</v>
      </c>
      <c r="G89" s="131">
        <f t="shared" si="17"/>
        <v>0</v>
      </c>
      <c r="H89" s="131">
        <f t="shared" si="18"/>
        <v>0</v>
      </c>
      <c r="I89" s="169">
        <f t="shared" si="19"/>
        <v>0</v>
      </c>
    </row>
    <row r="90" spans="1:9" ht="24.95" hidden="1" customHeight="1" x14ac:dyDescent="0.2">
      <c r="A90" s="341">
        <f>Datos!B98</f>
        <v>0</v>
      </c>
      <c r="B90" s="373" t="str">
        <f t="shared" si="13"/>
        <v/>
      </c>
      <c r="C90" s="374"/>
      <c r="D90" s="166" t="str">
        <f t="shared" si="14"/>
        <v/>
      </c>
      <c r="E90" s="167">
        <f t="shared" si="15"/>
        <v>0</v>
      </c>
      <c r="F90" s="168">
        <f t="shared" si="16"/>
        <v>0</v>
      </c>
      <c r="G90" s="131">
        <f t="shared" si="17"/>
        <v>0</v>
      </c>
      <c r="H90" s="131">
        <f t="shared" si="18"/>
        <v>0</v>
      </c>
      <c r="I90" s="169">
        <f t="shared" si="19"/>
        <v>0</v>
      </c>
    </row>
    <row r="91" spans="1:9" ht="24.95" hidden="1" customHeight="1" x14ac:dyDescent="0.2">
      <c r="A91" s="343">
        <f>Datos!B99</f>
        <v>0</v>
      </c>
      <c r="B91" s="371" t="str">
        <f t="shared" si="13"/>
        <v/>
      </c>
      <c r="C91" s="372"/>
      <c r="D91" s="166" t="str">
        <f t="shared" si="14"/>
        <v/>
      </c>
      <c r="E91" s="167">
        <f t="shared" si="15"/>
        <v>0</v>
      </c>
      <c r="F91" s="168">
        <f t="shared" si="16"/>
        <v>0</v>
      </c>
      <c r="G91" s="131">
        <f t="shared" si="17"/>
        <v>0</v>
      </c>
      <c r="H91" s="131">
        <f t="shared" si="18"/>
        <v>0</v>
      </c>
      <c r="I91" s="169">
        <f t="shared" si="19"/>
        <v>0</v>
      </c>
    </row>
    <row r="92" spans="1:9" ht="24.95" hidden="1" customHeight="1" x14ac:dyDescent="0.2">
      <c r="A92" s="343">
        <f>Datos!B100</f>
        <v>0</v>
      </c>
      <c r="B92" s="371" t="str">
        <f t="shared" si="13"/>
        <v/>
      </c>
      <c r="C92" s="372"/>
      <c r="D92" s="166" t="str">
        <f t="shared" si="14"/>
        <v/>
      </c>
      <c r="E92" s="167">
        <f t="shared" si="15"/>
        <v>0</v>
      </c>
      <c r="F92" s="168">
        <f t="shared" si="16"/>
        <v>0</v>
      </c>
      <c r="G92" s="131">
        <f t="shared" si="17"/>
        <v>0</v>
      </c>
      <c r="H92" s="131">
        <f t="shared" si="18"/>
        <v>0</v>
      </c>
      <c r="I92" s="169">
        <f t="shared" si="19"/>
        <v>0</v>
      </c>
    </row>
    <row r="93" spans="1:9" ht="24.95" hidden="1" customHeight="1" x14ac:dyDescent="0.2">
      <c r="A93" s="341">
        <f>Datos!B101</f>
        <v>0</v>
      </c>
      <c r="B93" s="373" t="str">
        <f t="shared" si="13"/>
        <v/>
      </c>
      <c r="C93" s="374"/>
      <c r="D93" s="166" t="str">
        <f t="shared" si="14"/>
        <v/>
      </c>
      <c r="E93" s="167">
        <f t="shared" si="15"/>
        <v>0</v>
      </c>
      <c r="F93" s="168">
        <f t="shared" si="16"/>
        <v>0</v>
      </c>
      <c r="G93" s="131">
        <f t="shared" si="17"/>
        <v>0</v>
      </c>
      <c r="H93" s="131">
        <f t="shared" si="18"/>
        <v>0</v>
      </c>
      <c r="I93" s="169">
        <f t="shared" si="19"/>
        <v>0</v>
      </c>
    </row>
    <row r="94" spans="1:9" ht="24.95" hidden="1" customHeight="1" x14ac:dyDescent="0.2">
      <c r="A94" s="341">
        <f>Datos!B102</f>
        <v>0</v>
      </c>
      <c r="B94" s="373" t="str">
        <f t="shared" si="13"/>
        <v/>
      </c>
      <c r="C94" s="374"/>
      <c r="D94" s="166" t="str">
        <f t="shared" si="14"/>
        <v/>
      </c>
      <c r="E94" s="167">
        <f t="shared" si="15"/>
        <v>0</v>
      </c>
      <c r="F94" s="168">
        <f t="shared" si="16"/>
        <v>0</v>
      </c>
      <c r="G94" s="131">
        <f t="shared" si="17"/>
        <v>0</v>
      </c>
      <c r="H94" s="131">
        <f t="shared" si="18"/>
        <v>0</v>
      </c>
      <c r="I94" s="169">
        <f t="shared" si="19"/>
        <v>0</v>
      </c>
    </row>
    <row r="95" spans="1:9" ht="24.95" hidden="1" customHeight="1" x14ac:dyDescent="0.2">
      <c r="A95" s="341">
        <f>Datos!B103</f>
        <v>0</v>
      </c>
      <c r="B95" s="373" t="str">
        <f t="shared" si="13"/>
        <v/>
      </c>
      <c r="C95" s="374"/>
      <c r="D95" s="166" t="str">
        <f t="shared" si="14"/>
        <v/>
      </c>
      <c r="E95" s="167">
        <f t="shared" si="15"/>
        <v>0</v>
      </c>
      <c r="F95" s="168">
        <f t="shared" si="16"/>
        <v>0</v>
      </c>
      <c r="G95" s="131">
        <f t="shared" si="17"/>
        <v>0</v>
      </c>
      <c r="H95" s="131">
        <f t="shared" si="18"/>
        <v>0</v>
      </c>
      <c r="I95" s="169">
        <f t="shared" si="19"/>
        <v>0</v>
      </c>
    </row>
    <row r="96" spans="1:9" ht="24.95" hidden="1" customHeight="1" x14ac:dyDescent="0.2">
      <c r="A96" s="343">
        <f>Datos!B104</f>
        <v>0</v>
      </c>
      <c r="B96" s="371" t="str">
        <f t="shared" si="13"/>
        <v/>
      </c>
      <c r="C96" s="372"/>
      <c r="D96" s="166" t="str">
        <f t="shared" si="14"/>
        <v/>
      </c>
      <c r="E96" s="167">
        <f t="shared" si="15"/>
        <v>0</v>
      </c>
      <c r="F96" s="168">
        <f t="shared" si="16"/>
        <v>0</v>
      </c>
      <c r="G96" s="131">
        <f t="shared" si="17"/>
        <v>0</v>
      </c>
      <c r="H96" s="131">
        <f t="shared" si="18"/>
        <v>0</v>
      </c>
      <c r="I96" s="169">
        <f t="shared" si="19"/>
        <v>0</v>
      </c>
    </row>
    <row r="97" spans="1:9" ht="24.95" hidden="1" customHeight="1" x14ac:dyDescent="0.2">
      <c r="A97" s="341">
        <f>Datos!B105</f>
        <v>0</v>
      </c>
      <c r="B97" s="373" t="str">
        <f t="shared" si="13"/>
        <v/>
      </c>
      <c r="C97" s="374"/>
      <c r="D97" s="166" t="str">
        <f t="shared" si="14"/>
        <v/>
      </c>
      <c r="E97" s="167">
        <f t="shared" si="15"/>
        <v>0</v>
      </c>
      <c r="F97" s="168">
        <f t="shared" si="16"/>
        <v>0</v>
      </c>
      <c r="G97" s="131">
        <f t="shared" si="17"/>
        <v>0</v>
      </c>
      <c r="H97" s="131">
        <f t="shared" si="18"/>
        <v>0</v>
      </c>
      <c r="I97" s="169">
        <f t="shared" si="19"/>
        <v>0</v>
      </c>
    </row>
    <row r="98" spans="1:9" ht="24.95" hidden="1" customHeight="1" x14ac:dyDescent="0.2">
      <c r="A98" s="343">
        <f>Datos!B106</f>
        <v>0</v>
      </c>
      <c r="B98" s="371" t="str">
        <f t="shared" si="13"/>
        <v/>
      </c>
      <c r="C98" s="372"/>
      <c r="D98" s="166" t="str">
        <f t="shared" si="14"/>
        <v/>
      </c>
      <c r="E98" s="167">
        <f t="shared" si="15"/>
        <v>0</v>
      </c>
      <c r="F98" s="168">
        <f t="shared" si="16"/>
        <v>0</v>
      </c>
      <c r="G98" s="131">
        <f t="shared" si="17"/>
        <v>0</v>
      </c>
      <c r="H98" s="131">
        <f t="shared" si="18"/>
        <v>0</v>
      </c>
      <c r="I98" s="169">
        <f t="shared" si="19"/>
        <v>0</v>
      </c>
    </row>
    <row r="99" spans="1:9" ht="24.95" hidden="1" customHeight="1" x14ac:dyDescent="0.2">
      <c r="A99" s="341">
        <f>Datos!B107</f>
        <v>0</v>
      </c>
      <c r="B99" s="373" t="str">
        <f t="shared" si="13"/>
        <v/>
      </c>
      <c r="C99" s="374"/>
      <c r="D99" s="166" t="str">
        <f t="shared" si="14"/>
        <v/>
      </c>
      <c r="E99" s="167">
        <f t="shared" si="15"/>
        <v>0</v>
      </c>
      <c r="F99" s="168">
        <f t="shared" si="16"/>
        <v>0</v>
      </c>
      <c r="G99" s="131">
        <f t="shared" si="17"/>
        <v>0</v>
      </c>
      <c r="H99" s="131">
        <f t="shared" si="18"/>
        <v>0</v>
      </c>
      <c r="I99" s="169">
        <f t="shared" si="19"/>
        <v>0</v>
      </c>
    </row>
    <row r="100" spans="1:9" ht="24.95" hidden="1" customHeight="1" x14ac:dyDescent="0.2">
      <c r="A100" s="343">
        <f>Datos!B108</f>
        <v>0</v>
      </c>
      <c r="B100" s="371" t="str">
        <f t="shared" si="13"/>
        <v/>
      </c>
      <c r="C100" s="372"/>
      <c r="D100" s="166" t="str">
        <f t="shared" si="14"/>
        <v/>
      </c>
      <c r="E100" s="167">
        <f t="shared" si="15"/>
        <v>0</v>
      </c>
      <c r="F100" s="168">
        <f t="shared" si="16"/>
        <v>0</v>
      </c>
      <c r="G100" s="131">
        <f t="shared" si="17"/>
        <v>0</v>
      </c>
      <c r="H100" s="131">
        <f t="shared" si="18"/>
        <v>0</v>
      </c>
      <c r="I100" s="169">
        <f t="shared" si="19"/>
        <v>0</v>
      </c>
    </row>
    <row r="101" spans="1:9" ht="24.95" hidden="1" customHeight="1" x14ac:dyDescent="0.2">
      <c r="A101" s="341">
        <f>Datos!B109</f>
        <v>0</v>
      </c>
      <c r="B101" s="373" t="str">
        <f t="shared" si="13"/>
        <v/>
      </c>
      <c r="C101" s="374"/>
      <c r="D101" s="166" t="str">
        <f t="shared" si="14"/>
        <v/>
      </c>
      <c r="E101" s="167">
        <f t="shared" si="15"/>
        <v>0</v>
      </c>
      <c r="F101" s="168">
        <f t="shared" si="16"/>
        <v>0</v>
      </c>
      <c r="G101" s="131">
        <f t="shared" si="17"/>
        <v>0</v>
      </c>
      <c r="H101" s="131">
        <f t="shared" si="18"/>
        <v>0</v>
      </c>
      <c r="I101" s="169">
        <f t="shared" si="19"/>
        <v>0</v>
      </c>
    </row>
    <row r="102" spans="1:9" ht="24.95" hidden="1" customHeight="1" x14ac:dyDescent="0.2">
      <c r="A102" s="341">
        <f>Datos!B110</f>
        <v>0</v>
      </c>
      <c r="B102" s="373" t="str">
        <f t="shared" si="13"/>
        <v/>
      </c>
      <c r="C102" s="374"/>
      <c r="D102" s="166" t="str">
        <f t="shared" si="14"/>
        <v/>
      </c>
      <c r="E102" s="167">
        <f t="shared" si="15"/>
        <v>0</v>
      </c>
      <c r="F102" s="168">
        <f t="shared" si="16"/>
        <v>0</v>
      </c>
      <c r="G102" s="131">
        <f t="shared" si="17"/>
        <v>0</v>
      </c>
      <c r="H102" s="131">
        <f t="shared" si="18"/>
        <v>0</v>
      </c>
      <c r="I102" s="169">
        <f t="shared" si="19"/>
        <v>0</v>
      </c>
    </row>
    <row r="103" spans="1:9" ht="24.95" hidden="1" customHeight="1" x14ac:dyDescent="0.2">
      <c r="A103" s="341">
        <f>Datos!B111</f>
        <v>0</v>
      </c>
      <c r="B103" s="373" t="str">
        <f t="shared" ref="B103:B143" si="20">IFERROR(VLOOKUP(A103,Tabla_Datos,2,FALSE),"")</f>
        <v/>
      </c>
      <c r="C103" s="374"/>
      <c r="D103" s="166" t="str">
        <f t="shared" si="14"/>
        <v/>
      </c>
      <c r="E103" s="167">
        <f t="shared" si="15"/>
        <v>0</v>
      </c>
      <c r="F103" s="168">
        <f t="shared" si="16"/>
        <v>0</v>
      </c>
      <c r="G103" s="131">
        <f t="shared" si="17"/>
        <v>0</v>
      </c>
      <c r="H103" s="131">
        <f t="shared" si="18"/>
        <v>0</v>
      </c>
      <c r="I103" s="169">
        <f t="shared" si="19"/>
        <v>0</v>
      </c>
    </row>
    <row r="104" spans="1:9" ht="39.950000000000003" hidden="1" customHeight="1" x14ac:dyDescent="0.2">
      <c r="A104" s="341">
        <f>Datos!B112</f>
        <v>0</v>
      </c>
      <c r="B104" s="373" t="str">
        <f t="shared" si="20"/>
        <v/>
      </c>
      <c r="C104" s="374"/>
      <c r="D104" s="166" t="str">
        <f t="shared" si="14"/>
        <v/>
      </c>
      <c r="E104" s="167">
        <f t="shared" si="15"/>
        <v>0</v>
      </c>
      <c r="F104" s="168">
        <f t="shared" si="16"/>
        <v>0</v>
      </c>
      <c r="G104" s="131">
        <f t="shared" si="17"/>
        <v>0</v>
      </c>
      <c r="H104" s="131">
        <f t="shared" si="18"/>
        <v>0</v>
      </c>
      <c r="I104" s="169">
        <f t="shared" si="19"/>
        <v>0</v>
      </c>
    </row>
    <row r="105" spans="1:9" ht="24.95" hidden="1" customHeight="1" x14ac:dyDescent="0.2">
      <c r="A105" s="343">
        <f>Datos!B113</f>
        <v>0</v>
      </c>
      <c r="B105" s="371" t="str">
        <f t="shared" si="20"/>
        <v/>
      </c>
      <c r="C105" s="372"/>
      <c r="D105" s="166" t="str">
        <f t="shared" si="14"/>
        <v/>
      </c>
      <c r="E105" s="167">
        <f t="shared" si="15"/>
        <v>0</v>
      </c>
      <c r="F105" s="168">
        <f t="shared" si="16"/>
        <v>0</v>
      </c>
      <c r="G105" s="131">
        <f t="shared" si="17"/>
        <v>0</v>
      </c>
      <c r="H105" s="131">
        <f t="shared" si="18"/>
        <v>0</v>
      </c>
      <c r="I105" s="169">
        <f t="shared" si="19"/>
        <v>0</v>
      </c>
    </row>
    <row r="106" spans="1:9" ht="39.950000000000003" hidden="1" customHeight="1" x14ac:dyDescent="0.2">
      <c r="A106" s="341">
        <f>Datos!B114</f>
        <v>0</v>
      </c>
      <c r="B106" s="373" t="str">
        <f t="shared" si="20"/>
        <v/>
      </c>
      <c r="C106" s="374"/>
      <c r="D106" s="166" t="str">
        <f t="shared" si="14"/>
        <v/>
      </c>
      <c r="E106" s="167">
        <f t="shared" si="15"/>
        <v>0</v>
      </c>
      <c r="F106" s="168">
        <f t="shared" si="16"/>
        <v>0</v>
      </c>
      <c r="G106" s="131">
        <f t="shared" si="17"/>
        <v>0</v>
      </c>
      <c r="H106" s="131">
        <f t="shared" si="18"/>
        <v>0</v>
      </c>
      <c r="I106" s="169">
        <f t="shared" si="19"/>
        <v>0</v>
      </c>
    </row>
    <row r="107" spans="1:9" ht="39.950000000000003" hidden="1" customHeight="1" x14ac:dyDescent="0.2">
      <c r="A107" s="341">
        <f>Datos!B115</f>
        <v>0</v>
      </c>
      <c r="B107" s="373" t="str">
        <f t="shared" si="20"/>
        <v/>
      </c>
      <c r="C107" s="374"/>
      <c r="D107" s="166" t="str">
        <f t="shared" si="14"/>
        <v/>
      </c>
      <c r="E107" s="167">
        <f t="shared" si="15"/>
        <v>0</v>
      </c>
      <c r="F107" s="168">
        <f t="shared" si="16"/>
        <v>0</v>
      </c>
      <c r="G107" s="131">
        <f t="shared" si="17"/>
        <v>0</v>
      </c>
      <c r="H107" s="131">
        <f t="shared" si="18"/>
        <v>0</v>
      </c>
      <c r="I107" s="169">
        <f t="shared" si="19"/>
        <v>0</v>
      </c>
    </row>
    <row r="108" spans="1:9" ht="39.950000000000003" hidden="1" customHeight="1" x14ac:dyDescent="0.2">
      <c r="A108" s="341">
        <f>Datos!B116</f>
        <v>0</v>
      </c>
      <c r="B108" s="373" t="str">
        <f t="shared" si="20"/>
        <v/>
      </c>
      <c r="C108" s="374"/>
      <c r="D108" s="166" t="str">
        <f t="shared" si="14"/>
        <v/>
      </c>
      <c r="E108" s="167">
        <f t="shared" si="15"/>
        <v>0</v>
      </c>
      <c r="F108" s="168">
        <f t="shared" si="16"/>
        <v>0</v>
      </c>
      <c r="G108" s="131">
        <f t="shared" si="17"/>
        <v>0</v>
      </c>
      <c r="H108" s="131">
        <f t="shared" si="18"/>
        <v>0</v>
      </c>
      <c r="I108" s="169">
        <f t="shared" si="19"/>
        <v>0</v>
      </c>
    </row>
    <row r="109" spans="1:9" ht="39.950000000000003" hidden="1" customHeight="1" x14ac:dyDescent="0.2">
      <c r="A109" s="341">
        <f>Datos!B117</f>
        <v>0</v>
      </c>
      <c r="B109" s="373" t="str">
        <f t="shared" si="20"/>
        <v/>
      </c>
      <c r="C109" s="374"/>
      <c r="D109" s="166" t="str">
        <f t="shared" si="14"/>
        <v/>
      </c>
      <c r="E109" s="167">
        <f t="shared" si="15"/>
        <v>0</v>
      </c>
      <c r="F109" s="168">
        <f t="shared" si="16"/>
        <v>0</v>
      </c>
      <c r="G109" s="131">
        <f t="shared" si="17"/>
        <v>0</v>
      </c>
      <c r="H109" s="131">
        <f t="shared" si="18"/>
        <v>0</v>
      </c>
      <c r="I109" s="169">
        <f t="shared" si="19"/>
        <v>0</v>
      </c>
    </row>
    <row r="110" spans="1:9" ht="24.95" hidden="1" customHeight="1" x14ac:dyDescent="0.2">
      <c r="A110" s="341">
        <f>Datos!B118</f>
        <v>0</v>
      </c>
      <c r="B110" s="373" t="str">
        <f t="shared" si="20"/>
        <v/>
      </c>
      <c r="C110" s="374"/>
      <c r="D110" s="166" t="str">
        <f t="shared" si="14"/>
        <v/>
      </c>
      <c r="E110" s="167">
        <f t="shared" si="15"/>
        <v>0</v>
      </c>
      <c r="F110" s="168">
        <f t="shared" si="16"/>
        <v>0</v>
      </c>
      <c r="G110" s="131">
        <f t="shared" si="17"/>
        <v>0</v>
      </c>
      <c r="H110" s="131">
        <f t="shared" si="18"/>
        <v>0</v>
      </c>
      <c r="I110" s="169">
        <f t="shared" si="19"/>
        <v>0</v>
      </c>
    </row>
    <row r="111" spans="1:9" ht="24.95" hidden="1" customHeight="1" x14ac:dyDescent="0.2">
      <c r="A111" s="341">
        <f>Datos!B119</f>
        <v>0</v>
      </c>
      <c r="B111" s="373" t="str">
        <f t="shared" si="20"/>
        <v/>
      </c>
      <c r="C111" s="374"/>
      <c r="D111" s="166" t="str">
        <f t="shared" si="14"/>
        <v/>
      </c>
      <c r="E111" s="167">
        <f t="shared" si="15"/>
        <v>0</v>
      </c>
      <c r="F111" s="168">
        <f t="shared" si="16"/>
        <v>0</v>
      </c>
      <c r="G111" s="131">
        <f t="shared" si="17"/>
        <v>0</v>
      </c>
      <c r="H111" s="131">
        <f t="shared" si="18"/>
        <v>0</v>
      </c>
      <c r="I111" s="169">
        <f t="shared" si="19"/>
        <v>0</v>
      </c>
    </row>
    <row r="112" spans="1:9" ht="24.95" hidden="1" customHeight="1" x14ac:dyDescent="0.2">
      <c r="A112" s="341">
        <f>Datos!B120</f>
        <v>0</v>
      </c>
      <c r="B112" s="373" t="str">
        <f t="shared" si="20"/>
        <v/>
      </c>
      <c r="C112" s="374"/>
      <c r="D112" s="166" t="str">
        <f t="shared" si="14"/>
        <v/>
      </c>
      <c r="E112" s="167">
        <f t="shared" si="15"/>
        <v>0</v>
      </c>
      <c r="F112" s="168">
        <f t="shared" si="16"/>
        <v>0</v>
      </c>
      <c r="G112" s="131">
        <f t="shared" si="17"/>
        <v>0</v>
      </c>
      <c r="H112" s="131">
        <f t="shared" si="18"/>
        <v>0</v>
      </c>
      <c r="I112" s="169">
        <f t="shared" si="19"/>
        <v>0</v>
      </c>
    </row>
    <row r="113" spans="1:9" ht="24.95" hidden="1" customHeight="1" x14ac:dyDescent="0.2">
      <c r="A113" s="343">
        <f>Datos!B121</f>
        <v>0</v>
      </c>
      <c r="B113" s="371" t="str">
        <f t="shared" si="20"/>
        <v/>
      </c>
      <c r="C113" s="372"/>
      <c r="D113" s="166" t="str">
        <f t="shared" si="14"/>
        <v/>
      </c>
      <c r="E113" s="167">
        <f t="shared" si="15"/>
        <v>0</v>
      </c>
      <c r="F113" s="168">
        <f t="shared" si="16"/>
        <v>0</v>
      </c>
      <c r="G113" s="131">
        <f t="shared" si="17"/>
        <v>0</v>
      </c>
      <c r="H113" s="131">
        <f t="shared" si="18"/>
        <v>0</v>
      </c>
      <c r="I113" s="169">
        <f t="shared" si="19"/>
        <v>0</v>
      </c>
    </row>
    <row r="114" spans="1:9" ht="39.950000000000003" hidden="1" customHeight="1" x14ac:dyDescent="0.2">
      <c r="A114" s="341">
        <f>Datos!B122</f>
        <v>0</v>
      </c>
      <c r="B114" s="373" t="str">
        <f t="shared" si="20"/>
        <v/>
      </c>
      <c r="C114" s="374"/>
      <c r="D114" s="166" t="str">
        <f t="shared" si="14"/>
        <v/>
      </c>
      <c r="E114" s="167">
        <f t="shared" si="15"/>
        <v>0</v>
      </c>
      <c r="F114" s="168">
        <f t="shared" si="16"/>
        <v>0</v>
      </c>
      <c r="G114" s="131">
        <f t="shared" si="17"/>
        <v>0</v>
      </c>
      <c r="H114" s="131">
        <f t="shared" si="18"/>
        <v>0</v>
      </c>
      <c r="I114" s="169">
        <f t="shared" si="19"/>
        <v>0</v>
      </c>
    </row>
    <row r="115" spans="1:9" ht="24.95" hidden="1" customHeight="1" x14ac:dyDescent="0.2">
      <c r="A115" s="343">
        <f>Datos!B123</f>
        <v>0</v>
      </c>
      <c r="B115" s="371" t="str">
        <f t="shared" si="20"/>
        <v/>
      </c>
      <c r="C115" s="372"/>
      <c r="D115" s="166" t="str">
        <f t="shared" si="14"/>
        <v/>
      </c>
      <c r="E115" s="167">
        <f t="shared" si="15"/>
        <v>0</v>
      </c>
      <c r="F115" s="168">
        <f t="shared" si="16"/>
        <v>0</v>
      </c>
      <c r="G115" s="131">
        <f t="shared" si="17"/>
        <v>0</v>
      </c>
      <c r="H115" s="131">
        <f t="shared" si="18"/>
        <v>0</v>
      </c>
      <c r="I115" s="169">
        <f t="shared" si="19"/>
        <v>0</v>
      </c>
    </row>
    <row r="116" spans="1:9" ht="24.95" hidden="1" customHeight="1" x14ac:dyDescent="0.2">
      <c r="A116" s="341">
        <f>Datos!B124</f>
        <v>0</v>
      </c>
      <c r="B116" s="373" t="str">
        <f t="shared" si="20"/>
        <v/>
      </c>
      <c r="C116" s="374"/>
      <c r="D116" s="166" t="str">
        <f t="shared" si="14"/>
        <v/>
      </c>
      <c r="E116" s="167">
        <f t="shared" si="15"/>
        <v>0</v>
      </c>
      <c r="F116" s="168">
        <f t="shared" si="16"/>
        <v>0</v>
      </c>
      <c r="G116" s="131">
        <f t="shared" si="17"/>
        <v>0</v>
      </c>
      <c r="H116" s="131">
        <f t="shared" si="18"/>
        <v>0</v>
      </c>
      <c r="I116" s="169">
        <f t="shared" si="19"/>
        <v>0</v>
      </c>
    </row>
    <row r="117" spans="1:9" ht="24.95" hidden="1" customHeight="1" x14ac:dyDescent="0.2">
      <c r="A117" s="341">
        <f>Datos!B125</f>
        <v>0</v>
      </c>
      <c r="B117" s="373" t="str">
        <f t="shared" si="20"/>
        <v/>
      </c>
      <c r="C117" s="374"/>
      <c r="D117" s="166" t="str">
        <f t="shared" si="14"/>
        <v/>
      </c>
      <c r="E117" s="167">
        <f t="shared" si="15"/>
        <v>0</v>
      </c>
      <c r="F117" s="168">
        <f t="shared" si="16"/>
        <v>0</v>
      </c>
      <c r="G117" s="131">
        <f t="shared" si="17"/>
        <v>0</v>
      </c>
      <c r="H117" s="131">
        <f t="shared" si="18"/>
        <v>0</v>
      </c>
      <c r="I117" s="169">
        <f t="shared" si="19"/>
        <v>0</v>
      </c>
    </row>
    <row r="118" spans="1:9" ht="24.95" hidden="1" customHeight="1" x14ac:dyDescent="0.2">
      <c r="A118" s="341">
        <f>Datos!B126</f>
        <v>0</v>
      </c>
      <c r="B118" s="373" t="str">
        <f t="shared" si="20"/>
        <v/>
      </c>
      <c r="C118" s="374"/>
      <c r="D118" s="166" t="str">
        <f t="shared" si="14"/>
        <v/>
      </c>
      <c r="E118" s="167">
        <f t="shared" si="15"/>
        <v>0</v>
      </c>
      <c r="F118" s="168">
        <f t="shared" si="16"/>
        <v>0</v>
      </c>
      <c r="G118" s="131">
        <f t="shared" si="17"/>
        <v>0</v>
      </c>
      <c r="H118" s="131">
        <f t="shared" si="18"/>
        <v>0</v>
      </c>
      <c r="I118" s="169">
        <f t="shared" si="19"/>
        <v>0</v>
      </c>
    </row>
    <row r="119" spans="1:9" ht="24.95" hidden="1" customHeight="1" x14ac:dyDescent="0.2">
      <c r="A119" s="341">
        <f>Datos!B127</f>
        <v>0</v>
      </c>
      <c r="B119" s="373" t="str">
        <f t="shared" si="20"/>
        <v/>
      </c>
      <c r="C119" s="374"/>
      <c r="D119" s="166" t="str">
        <f t="shared" si="14"/>
        <v/>
      </c>
      <c r="E119" s="167">
        <f t="shared" si="15"/>
        <v>0</v>
      </c>
      <c r="F119" s="168">
        <f t="shared" si="16"/>
        <v>0</v>
      </c>
      <c r="G119" s="131">
        <f t="shared" si="17"/>
        <v>0</v>
      </c>
      <c r="H119" s="131">
        <f t="shared" si="18"/>
        <v>0</v>
      </c>
      <c r="I119" s="169">
        <f t="shared" si="19"/>
        <v>0</v>
      </c>
    </row>
    <row r="120" spans="1:9" ht="24.95" hidden="1" customHeight="1" x14ac:dyDescent="0.2">
      <c r="A120" s="341">
        <f>Datos!B128</f>
        <v>0</v>
      </c>
      <c r="B120" s="373" t="str">
        <f t="shared" si="20"/>
        <v/>
      </c>
      <c r="C120" s="374"/>
      <c r="D120" s="166" t="str">
        <f t="shared" si="14"/>
        <v/>
      </c>
      <c r="E120" s="167">
        <f t="shared" si="15"/>
        <v>0</v>
      </c>
      <c r="F120" s="168">
        <f t="shared" si="16"/>
        <v>0</v>
      </c>
      <c r="G120" s="131">
        <f t="shared" si="17"/>
        <v>0</v>
      </c>
      <c r="H120" s="131">
        <f t="shared" si="18"/>
        <v>0</v>
      </c>
      <c r="I120" s="169">
        <f t="shared" si="19"/>
        <v>0</v>
      </c>
    </row>
    <row r="121" spans="1:9" ht="24.95" hidden="1" customHeight="1" x14ac:dyDescent="0.2">
      <c r="A121" s="341">
        <f>Datos!B129</f>
        <v>0</v>
      </c>
      <c r="B121" s="373" t="str">
        <f t="shared" si="20"/>
        <v/>
      </c>
      <c r="C121" s="374"/>
      <c r="D121" s="166" t="str">
        <f t="shared" si="14"/>
        <v/>
      </c>
      <c r="E121" s="167">
        <f t="shared" si="15"/>
        <v>0</v>
      </c>
      <c r="F121" s="168">
        <f t="shared" si="16"/>
        <v>0</v>
      </c>
      <c r="G121" s="131">
        <f t="shared" si="17"/>
        <v>0</v>
      </c>
      <c r="H121" s="131">
        <f t="shared" si="18"/>
        <v>0</v>
      </c>
      <c r="I121" s="169">
        <f t="shared" si="19"/>
        <v>0</v>
      </c>
    </row>
    <row r="122" spans="1:9" ht="24.95" hidden="1" customHeight="1" x14ac:dyDescent="0.2">
      <c r="A122" s="343">
        <f>Datos!B130</f>
        <v>0</v>
      </c>
      <c r="B122" s="371" t="str">
        <f t="shared" si="20"/>
        <v/>
      </c>
      <c r="C122" s="372"/>
      <c r="D122" s="166" t="str">
        <f t="shared" si="14"/>
        <v/>
      </c>
      <c r="E122" s="167">
        <f t="shared" si="15"/>
        <v>0</v>
      </c>
      <c r="F122" s="168">
        <f t="shared" si="16"/>
        <v>0</v>
      </c>
      <c r="G122" s="131">
        <f t="shared" si="17"/>
        <v>0</v>
      </c>
      <c r="H122" s="131">
        <f t="shared" si="18"/>
        <v>0</v>
      </c>
      <c r="I122" s="169">
        <f t="shared" si="19"/>
        <v>0</v>
      </c>
    </row>
    <row r="123" spans="1:9" ht="24.95" hidden="1" customHeight="1" x14ac:dyDescent="0.2">
      <c r="A123" s="341">
        <f>Datos!B131</f>
        <v>0</v>
      </c>
      <c r="B123" s="373" t="str">
        <f t="shared" si="20"/>
        <v/>
      </c>
      <c r="C123" s="374"/>
      <c r="D123" s="166" t="str">
        <f t="shared" si="14"/>
        <v/>
      </c>
      <c r="E123" s="167">
        <f t="shared" si="15"/>
        <v>0</v>
      </c>
      <c r="F123" s="168">
        <f t="shared" si="16"/>
        <v>0</v>
      </c>
      <c r="G123" s="131">
        <f t="shared" si="17"/>
        <v>0</v>
      </c>
      <c r="H123" s="131">
        <f t="shared" si="18"/>
        <v>0</v>
      </c>
      <c r="I123" s="169">
        <f t="shared" si="19"/>
        <v>0</v>
      </c>
    </row>
    <row r="124" spans="1:9" ht="24.95" hidden="1" customHeight="1" x14ac:dyDescent="0.2">
      <c r="A124" s="343">
        <f>Datos!B132</f>
        <v>0</v>
      </c>
      <c r="B124" s="371" t="str">
        <f t="shared" si="20"/>
        <v/>
      </c>
      <c r="C124" s="372"/>
      <c r="D124" s="166" t="str">
        <f t="shared" si="14"/>
        <v/>
      </c>
      <c r="E124" s="167">
        <f t="shared" si="15"/>
        <v>0</v>
      </c>
      <c r="F124" s="168">
        <f t="shared" si="16"/>
        <v>0</v>
      </c>
      <c r="G124" s="131">
        <f t="shared" si="17"/>
        <v>0</v>
      </c>
      <c r="H124" s="131">
        <f t="shared" si="18"/>
        <v>0</v>
      </c>
      <c r="I124" s="169">
        <f t="shared" si="19"/>
        <v>0</v>
      </c>
    </row>
    <row r="125" spans="1:9" ht="24.95" hidden="1" customHeight="1" x14ac:dyDescent="0.2">
      <c r="A125" s="343">
        <f>Datos!B133</f>
        <v>0</v>
      </c>
      <c r="B125" s="371" t="str">
        <f t="shared" si="20"/>
        <v/>
      </c>
      <c r="C125" s="372"/>
      <c r="D125" s="166" t="str">
        <f t="shared" si="14"/>
        <v/>
      </c>
      <c r="E125" s="167">
        <f t="shared" si="15"/>
        <v>0</v>
      </c>
      <c r="F125" s="168">
        <f t="shared" si="16"/>
        <v>0</v>
      </c>
      <c r="G125" s="131">
        <f t="shared" si="17"/>
        <v>0</v>
      </c>
      <c r="H125" s="131">
        <f t="shared" si="18"/>
        <v>0</v>
      </c>
      <c r="I125" s="169">
        <f t="shared" si="19"/>
        <v>0</v>
      </c>
    </row>
    <row r="126" spans="1:9" ht="39.950000000000003" hidden="1" customHeight="1" x14ac:dyDescent="0.2">
      <c r="A126" s="341">
        <f>Datos!B134</f>
        <v>0</v>
      </c>
      <c r="B126" s="373" t="str">
        <f t="shared" si="20"/>
        <v/>
      </c>
      <c r="C126" s="374"/>
      <c r="D126" s="166" t="str">
        <f t="shared" si="14"/>
        <v/>
      </c>
      <c r="E126" s="167">
        <f t="shared" si="15"/>
        <v>0</v>
      </c>
      <c r="F126" s="168">
        <f t="shared" si="16"/>
        <v>0</v>
      </c>
      <c r="G126" s="131">
        <f t="shared" si="17"/>
        <v>0</v>
      </c>
      <c r="H126" s="131">
        <f t="shared" si="18"/>
        <v>0</v>
      </c>
      <c r="I126" s="169">
        <f t="shared" si="19"/>
        <v>0</v>
      </c>
    </row>
    <row r="127" spans="1:9" ht="24.95" hidden="1" customHeight="1" x14ac:dyDescent="0.2">
      <c r="A127" s="341">
        <f>Datos!B135</f>
        <v>0</v>
      </c>
      <c r="B127" s="373" t="str">
        <f t="shared" si="20"/>
        <v/>
      </c>
      <c r="C127" s="374"/>
      <c r="D127" s="166" t="str">
        <f t="shared" si="14"/>
        <v/>
      </c>
      <c r="E127" s="167">
        <f t="shared" si="15"/>
        <v>0</v>
      </c>
      <c r="F127" s="168">
        <f t="shared" si="16"/>
        <v>0</v>
      </c>
      <c r="G127" s="131">
        <f t="shared" si="17"/>
        <v>0</v>
      </c>
      <c r="H127" s="131">
        <f t="shared" si="18"/>
        <v>0</v>
      </c>
      <c r="I127" s="169">
        <f t="shared" si="19"/>
        <v>0</v>
      </c>
    </row>
    <row r="128" spans="1:9" ht="39.950000000000003" hidden="1" customHeight="1" x14ac:dyDescent="0.2">
      <c r="A128" s="341">
        <f>Datos!B136</f>
        <v>0</v>
      </c>
      <c r="B128" s="373" t="str">
        <f t="shared" si="20"/>
        <v/>
      </c>
      <c r="C128" s="374"/>
      <c r="D128" s="166" t="str">
        <f t="shared" si="14"/>
        <v/>
      </c>
      <c r="E128" s="167">
        <f t="shared" si="15"/>
        <v>0</v>
      </c>
      <c r="F128" s="168">
        <f t="shared" si="16"/>
        <v>0</v>
      </c>
      <c r="G128" s="131">
        <f t="shared" si="17"/>
        <v>0</v>
      </c>
      <c r="H128" s="131">
        <f t="shared" si="18"/>
        <v>0</v>
      </c>
      <c r="I128" s="169">
        <f t="shared" si="19"/>
        <v>0</v>
      </c>
    </row>
    <row r="129" spans="1:9" ht="39.950000000000003" hidden="1" customHeight="1" x14ac:dyDescent="0.2">
      <c r="A129" s="341">
        <f>Datos!B137</f>
        <v>0</v>
      </c>
      <c r="B129" s="373" t="str">
        <f t="shared" si="20"/>
        <v/>
      </c>
      <c r="C129" s="374"/>
      <c r="D129" s="166" t="str">
        <f t="shared" si="14"/>
        <v/>
      </c>
      <c r="E129" s="167">
        <f t="shared" si="15"/>
        <v>0</v>
      </c>
      <c r="F129" s="168">
        <f t="shared" si="16"/>
        <v>0</v>
      </c>
      <c r="G129" s="131">
        <f t="shared" si="17"/>
        <v>0</v>
      </c>
      <c r="H129" s="131">
        <f t="shared" si="18"/>
        <v>0</v>
      </c>
      <c r="I129" s="169">
        <f t="shared" si="19"/>
        <v>0</v>
      </c>
    </row>
    <row r="130" spans="1:9" ht="39.950000000000003" hidden="1" customHeight="1" x14ac:dyDescent="0.2">
      <c r="A130" s="341">
        <f>Datos!B138</f>
        <v>0</v>
      </c>
      <c r="B130" s="373" t="str">
        <f t="shared" si="20"/>
        <v/>
      </c>
      <c r="C130" s="374"/>
      <c r="D130" s="166" t="str">
        <f t="shared" si="14"/>
        <v/>
      </c>
      <c r="E130" s="167">
        <f t="shared" si="15"/>
        <v>0</v>
      </c>
      <c r="F130" s="168">
        <f t="shared" si="16"/>
        <v>0</v>
      </c>
      <c r="G130" s="131">
        <f t="shared" si="17"/>
        <v>0</v>
      </c>
      <c r="H130" s="131">
        <f t="shared" si="18"/>
        <v>0</v>
      </c>
      <c r="I130" s="169">
        <f t="shared" si="19"/>
        <v>0</v>
      </c>
    </row>
    <row r="131" spans="1:9" ht="24.95" hidden="1" customHeight="1" x14ac:dyDescent="0.2">
      <c r="A131" s="341">
        <f>Datos!B139</f>
        <v>0</v>
      </c>
      <c r="B131" s="373" t="str">
        <f t="shared" si="20"/>
        <v/>
      </c>
      <c r="C131" s="374"/>
      <c r="D131" s="166" t="str">
        <f t="shared" si="14"/>
        <v/>
      </c>
      <c r="E131" s="167">
        <f t="shared" si="15"/>
        <v>0</v>
      </c>
      <c r="F131" s="168">
        <f t="shared" si="16"/>
        <v>0</v>
      </c>
      <c r="G131" s="131">
        <f t="shared" si="17"/>
        <v>0</v>
      </c>
      <c r="H131" s="131">
        <f t="shared" si="18"/>
        <v>0</v>
      </c>
      <c r="I131" s="169">
        <f t="shared" si="19"/>
        <v>0</v>
      </c>
    </row>
    <row r="132" spans="1:9" ht="24.95" hidden="1" customHeight="1" x14ac:dyDescent="0.2">
      <c r="A132" s="341">
        <f>Datos!B140</f>
        <v>0</v>
      </c>
      <c r="B132" s="373" t="str">
        <f t="shared" si="20"/>
        <v/>
      </c>
      <c r="C132" s="374"/>
      <c r="D132" s="166" t="str">
        <f t="shared" si="14"/>
        <v/>
      </c>
      <c r="E132" s="167">
        <f t="shared" si="15"/>
        <v>0</v>
      </c>
      <c r="F132" s="168">
        <f t="shared" si="16"/>
        <v>0</v>
      </c>
      <c r="G132" s="131">
        <f t="shared" si="17"/>
        <v>0</v>
      </c>
      <c r="H132" s="131">
        <f t="shared" si="18"/>
        <v>0</v>
      </c>
      <c r="I132" s="169">
        <f t="shared" si="19"/>
        <v>0</v>
      </c>
    </row>
    <row r="133" spans="1:9" ht="24.95" hidden="1" customHeight="1" x14ac:dyDescent="0.2">
      <c r="A133" s="341">
        <f>Datos!B141</f>
        <v>0</v>
      </c>
      <c r="B133" s="373" t="str">
        <f t="shared" si="20"/>
        <v/>
      </c>
      <c r="C133" s="374"/>
      <c r="D133" s="166" t="str">
        <f t="shared" si="14"/>
        <v/>
      </c>
      <c r="E133" s="167">
        <f t="shared" si="15"/>
        <v>0</v>
      </c>
      <c r="F133" s="168">
        <f t="shared" si="16"/>
        <v>0</v>
      </c>
      <c r="G133" s="131">
        <f t="shared" si="17"/>
        <v>0</v>
      </c>
      <c r="H133" s="131">
        <f t="shared" si="18"/>
        <v>0</v>
      </c>
      <c r="I133" s="169">
        <f t="shared" si="19"/>
        <v>0</v>
      </c>
    </row>
    <row r="134" spans="1:9" ht="24.95" hidden="1" customHeight="1" x14ac:dyDescent="0.2">
      <c r="A134" s="341">
        <f>Datos!B142</f>
        <v>0</v>
      </c>
      <c r="B134" s="373" t="str">
        <f t="shared" si="20"/>
        <v/>
      </c>
      <c r="C134" s="374"/>
      <c r="D134" s="166" t="str">
        <f t="shared" si="14"/>
        <v/>
      </c>
      <c r="E134" s="167">
        <f t="shared" si="15"/>
        <v>0</v>
      </c>
      <c r="F134" s="168">
        <f t="shared" si="16"/>
        <v>0</v>
      </c>
      <c r="G134" s="131">
        <f t="shared" si="17"/>
        <v>0</v>
      </c>
      <c r="H134" s="131">
        <f t="shared" si="18"/>
        <v>0</v>
      </c>
      <c r="I134" s="169">
        <f t="shared" si="19"/>
        <v>0</v>
      </c>
    </row>
    <row r="135" spans="1:9" ht="24.95" hidden="1" customHeight="1" x14ac:dyDescent="0.2">
      <c r="A135" s="343">
        <f>Datos!B143</f>
        <v>0</v>
      </c>
      <c r="B135" s="371" t="str">
        <f t="shared" si="20"/>
        <v/>
      </c>
      <c r="C135" s="372"/>
      <c r="D135" s="166" t="str">
        <f t="shared" si="14"/>
        <v/>
      </c>
      <c r="E135" s="167">
        <f t="shared" si="15"/>
        <v>0</v>
      </c>
      <c r="F135" s="168">
        <f t="shared" si="16"/>
        <v>0</v>
      </c>
      <c r="G135" s="131">
        <f t="shared" si="17"/>
        <v>0</v>
      </c>
      <c r="H135" s="131">
        <f t="shared" si="18"/>
        <v>0</v>
      </c>
      <c r="I135" s="169">
        <f t="shared" si="19"/>
        <v>0</v>
      </c>
    </row>
    <row r="136" spans="1:9" ht="24.95" hidden="1" customHeight="1" x14ac:dyDescent="0.2">
      <c r="A136" s="341">
        <f>Datos!B144</f>
        <v>0</v>
      </c>
      <c r="B136" s="373" t="str">
        <f t="shared" si="20"/>
        <v/>
      </c>
      <c r="C136" s="374"/>
      <c r="D136" s="166" t="str">
        <f t="shared" si="14"/>
        <v/>
      </c>
      <c r="E136" s="167">
        <f t="shared" si="15"/>
        <v>0</v>
      </c>
      <c r="F136" s="168">
        <f t="shared" si="16"/>
        <v>0</v>
      </c>
      <c r="G136" s="131">
        <f t="shared" si="17"/>
        <v>0</v>
      </c>
      <c r="H136" s="131">
        <f t="shared" si="18"/>
        <v>0</v>
      </c>
      <c r="I136" s="169">
        <f t="shared" si="19"/>
        <v>0</v>
      </c>
    </row>
    <row r="137" spans="1:9" ht="24.95" hidden="1" customHeight="1" x14ac:dyDescent="0.2">
      <c r="A137" s="341">
        <f>Datos!B145</f>
        <v>0</v>
      </c>
      <c r="B137" s="373" t="str">
        <f t="shared" si="20"/>
        <v/>
      </c>
      <c r="C137" s="374"/>
      <c r="D137" s="166" t="str">
        <f t="shared" si="14"/>
        <v/>
      </c>
      <c r="E137" s="167">
        <f t="shared" si="15"/>
        <v>0</v>
      </c>
      <c r="F137" s="168">
        <f t="shared" si="16"/>
        <v>0</v>
      </c>
      <c r="G137" s="131">
        <f t="shared" si="17"/>
        <v>0</v>
      </c>
      <c r="H137" s="131">
        <f t="shared" si="18"/>
        <v>0</v>
      </c>
      <c r="I137" s="169">
        <f t="shared" si="19"/>
        <v>0</v>
      </c>
    </row>
    <row r="138" spans="1:9" ht="24.95" hidden="1" customHeight="1" x14ac:dyDescent="0.2">
      <c r="A138" s="341">
        <f>Datos!B146</f>
        <v>0</v>
      </c>
      <c r="B138" s="373" t="str">
        <f t="shared" si="20"/>
        <v/>
      </c>
      <c r="C138" s="374"/>
      <c r="D138" s="166" t="str">
        <f t="shared" si="14"/>
        <v/>
      </c>
      <c r="E138" s="167">
        <f t="shared" si="15"/>
        <v>0</v>
      </c>
      <c r="F138" s="168">
        <f t="shared" si="16"/>
        <v>0</v>
      </c>
      <c r="G138" s="131">
        <f t="shared" si="17"/>
        <v>0</v>
      </c>
      <c r="H138" s="131">
        <f t="shared" si="18"/>
        <v>0</v>
      </c>
      <c r="I138" s="169">
        <f t="shared" si="19"/>
        <v>0</v>
      </c>
    </row>
    <row r="139" spans="1:9" ht="24.95" hidden="1" customHeight="1" x14ac:dyDescent="0.2">
      <c r="A139" s="341">
        <f>Datos!B147</f>
        <v>0</v>
      </c>
      <c r="B139" s="373" t="str">
        <f t="shared" si="20"/>
        <v/>
      </c>
      <c r="C139" s="374"/>
      <c r="D139" s="166" t="str">
        <f t="shared" si="14"/>
        <v/>
      </c>
      <c r="E139" s="167">
        <f t="shared" si="15"/>
        <v>0</v>
      </c>
      <c r="F139" s="168">
        <f t="shared" si="16"/>
        <v>0</v>
      </c>
      <c r="G139" s="131">
        <f t="shared" si="17"/>
        <v>0</v>
      </c>
      <c r="H139" s="131">
        <f t="shared" si="18"/>
        <v>0</v>
      </c>
      <c r="I139" s="169">
        <f t="shared" si="19"/>
        <v>0</v>
      </c>
    </row>
    <row r="140" spans="1:9" ht="24.95" hidden="1" customHeight="1" x14ac:dyDescent="0.2">
      <c r="A140" s="341">
        <f>Datos!B148</f>
        <v>0</v>
      </c>
      <c r="B140" s="373" t="str">
        <f t="shared" si="20"/>
        <v/>
      </c>
      <c r="C140" s="374"/>
      <c r="D140" s="166" t="str">
        <f t="shared" si="14"/>
        <v/>
      </c>
      <c r="E140" s="167">
        <f t="shared" si="15"/>
        <v>0</v>
      </c>
      <c r="F140" s="168">
        <f t="shared" si="16"/>
        <v>0</v>
      </c>
      <c r="G140" s="131">
        <f t="shared" si="17"/>
        <v>0</v>
      </c>
      <c r="H140" s="131">
        <f t="shared" si="18"/>
        <v>0</v>
      </c>
      <c r="I140" s="169">
        <f t="shared" si="19"/>
        <v>0</v>
      </c>
    </row>
    <row r="141" spans="1:9" ht="24.95" hidden="1" customHeight="1" x14ac:dyDescent="0.2">
      <c r="A141" s="341">
        <f>Datos!B149</f>
        <v>0</v>
      </c>
      <c r="B141" s="373" t="str">
        <f t="shared" si="20"/>
        <v/>
      </c>
      <c r="C141" s="374"/>
      <c r="D141" s="166" t="str">
        <f t="shared" si="14"/>
        <v/>
      </c>
      <c r="E141" s="167">
        <f t="shared" si="15"/>
        <v>0</v>
      </c>
      <c r="F141" s="168">
        <f t="shared" si="16"/>
        <v>0</v>
      </c>
      <c r="G141" s="131">
        <f t="shared" si="17"/>
        <v>0</v>
      </c>
      <c r="H141" s="131">
        <f t="shared" si="18"/>
        <v>0</v>
      </c>
      <c r="I141" s="169">
        <f t="shared" si="19"/>
        <v>0</v>
      </c>
    </row>
    <row r="142" spans="1:9" ht="24.95" hidden="1" customHeight="1" x14ac:dyDescent="0.2">
      <c r="A142" s="341">
        <f>Datos!B150</f>
        <v>0</v>
      </c>
      <c r="B142" s="373" t="str">
        <f t="shared" si="20"/>
        <v/>
      </c>
      <c r="C142" s="374"/>
      <c r="D142" s="166" t="str">
        <f t="shared" si="14"/>
        <v/>
      </c>
      <c r="E142" s="167">
        <f t="shared" si="15"/>
        <v>0</v>
      </c>
      <c r="F142" s="168">
        <f t="shared" si="16"/>
        <v>0</v>
      </c>
      <c r="G142" s="131">
        <f t="shared" si="17"/>
        <v>0</v>
      </c>
      <c r="H142" s="131">
        <f t="shared" si="18"/>
        <v>0</v>
      </c>
      <c r="I142" s="169">
        <f t="shared" si="19"/>
        <v>0</v>
      </c>
    </row>
    <row r="143" spans="1:9" ht="24.95" hidden="1" customHeight="1" x14ac:dyDescent="0.2">
      <c r="A143" s="341">
        <f>Datos!B151</f>
        <v>0</v>
      </c>
      <c r="B143" s="373" t="str">
        <f t="shared" si="20"/>
        <v/>
      </c>
      <c r="C143" s="374"/>
      <c r="D143" s="166" t="str">
        <f t="shared" si="14"/>
        <v/>
      </c>
      <c r="E143" s="167">
        <f t="shared" si="15"/>
        <v>0</v>
      </c>
      <c r="F143" s="168">
        <f t="shared" si="16"/>
        <v>0</v>
      </c>
      <c r="G143" s="131">
        <f t="shared" si="17"/>
        <v>0</v>
      </c>
      <c r="H143" s="131">
        <f t="shared" si="18"/>
        <v>0</v>
      </c>
      <c r="I143" s="169">
        <f t="shared" si="19"/>
        <v>0</v>
      </c>
    </row>
    <row r="144" spans="1:9" ht="24.95" hidden="1" customHeight="1" x14ac:dyDescent="0.2">
      <c r="A144" s="343">
        <f>Datos!B152</f>
        <v>0</v>
      </c>
      <c r="B144" s="371" t="str">
        <f t="shared" ref="B144:B207" si="21">IFERROR(VLOOKUP(A144,Tabla_Datos,2,FALSE),"")</f>
        <v/>
      </c>
      <c r="C144" s="372"/>
      <c r="D144" s="166" t="str">
        <f t="shared" si="14"/>
        <v/>
      </c>
      <c r="E144" s="167">
        <f t="shared" si="15"/>
        <v>0</v>
      </c>
      <c r="F144" s="168">
        <f t="shared" si="16"/>
        <v>0</v>
      </c>
      <c r="G144" s="131">
        <f t="shared" si="17"/>
        <v>0</v>
      </c>
      <c r="H144" s="131">
        <f t="shared" si="18"/>
        <v>0</v>
      </c>
      <c r="I144" s="169">
        <f t="shared" si="19"/>
        <v>0</v>
      </c>
    </row>
    <row r="145" spans="1:9" ht="24.95" hidden="1" customHeight="1" x14ac:dyDescent="0.2">
      <c r="A145" s="341">
        <f>Datos!B153</f>
        <v>0</v>
      </c>
      <c r="B145" s="373" t="str">
        <f t="shared" si="21"/>
        <v/>
      </c>
      <c r="C145" s="374"/>
      <c r="D145" s="166" t="str">
        <f t="shared" si="14"/>
        <v/>
      </c>
      <c r="E145" s="167">
        <f t="shared" si="15"/>
        <v>0</v>
      </c>
      <c r="F145" s="168">
        <f t="shared" si="16"/>
        <v>0</v>
      </c>
      <c r="G145" s="131">
        <f t="shared" si="17"/>
        <v>0</v>
      </c>
      <c r="H145" s="131">
        <f t="shared" si="18"/>
        <v>0</v>
      </c>
      <c r="I145" s="169">
        <f t="shared" si="19"/>
        <v>0</v>
      </c>
    </row>
    <row r="146" spans="1:9" ht="24.95" hidden="1" customHeight="1" x14ac:dyDescent="0.2">
      <c r="A146" s="341">
        <f>Datos!B154</f>
        <v>0</v>
      </c>
      <c r="B146" s="373" t="str">
        <f t="shared" si="21"/>
        <v/>
      </c>
      <c r="C146" s="374"/>
      <c r="D146" s="166" t="str">
        <f t="shared" ref="D146:D209" si="22">IFERROR(VLOOKUP(A146,Tabla_Datos,3,FALSE),"")</f>
        <v/>
      </c>
      <c r="E146" s="167">
        <f t="shared" si="15"/>
        <v>0</v>
      </c>
      <c r="F146" s="168">
        <f t="shared" si="16"/>
        <v>0</v>
      </c>
      <c r="G146" s="131">
        <f t="shared" si="17"/>
        <v>0</v>
      </c>
      <c r="H146" s="131">
        <f t="shared" si="18"/>
        <v>0</v>
      </c>
      <c r="I146" s="169">
        <f t="shared" si="19"/>
        <v>0</v>
      </c>
    </row>
    <row r="147" spans="1:9" ht="24.95" hidden="1" customHeight="1" x14ac:dyDescent="0.2">
      <c r="A147" s="341">
        <f>Datos!B155</f>
        <v>0</v>
      </c>
      <c r="B147" s="373" t="str">
        <f t="shared" si="21"/>
        <v/>
      </c>
      <c r="C147" s="374"/>
      <c r="D147" s="166" t="str">
        <f t="shared" si="22"/>
        <v/>
      </c>
      <c r="E147" s="167">
        <f t="shared" ref="E147:E210" si="23">IFERROR(VLOOKUP(A147,Tabla_Datos,4,FALSE),0)</f>
        <v>0</v>
      </c>
      <c r="F147" s="168">
        <f t="shared" ref="F147:F210" si="24">IFERROR(VLOOKUP(A147,Tabla_Analisis_Precio,7,FALSE),0)</f>
        <v>0</v>
      </c>
      <c r="G147" s="131">
        <f t="shared" ref="G147:G210" si="25">ROUND(PrecioUnitario(F147,Costo_Financiero,Gasto_Generales_Porcentaje,Beneficio,Ingresos_Brutos,IVA),2)</f>
        <v>0</v>
      </c>
      <c r="H147" s="131">
        <f t="shared" ref="H147:H210" si="26">ROUND(E147*G147,2)</f>
        <v>0</v>
      </c>
      <c r="I147" s="169">
        <f t="shared" ref="I147:I210" si="27">IFERROR(H147/Monto_Oferta,0)</f>
        <v>0</v>
      </c>
    </row>
    <row r="148" spans="1:9" ht="24.95" hidden="1" customHeight="1" x14ac:dyDescent="0.2">
      <c r="A148" s="341">
        <f>Datos!B156</f>
        <v>0</v>
      </c>
      <c r="B148" s="373" t="str">
        <f t="shared" si="21"/>
        <v/>
      </c>
      <c r="C148" s="374"/>
      <c r="D148" s="166" t="str">
        <f t="shared" si="22"/>
        <v/>
      </c>
      <c r="E148" s="167">
        <f t="shared" si="23"/>
        <v>0</v>
      </c>
      <c r="F148" s="168">
        <f t="shared" si="24"/>
        <v>0</v>
      </c>
      <c r="G148" s="131">
        <f t="shared" si="25"/>
        <v>0</v>
      </c>
      <c r="H148" s="131">
        <f t="shared" si="26"/>
        <v>0</v>
      </c>
      <c r="I148" s="169">
        <f t="shared" si="27"/>
        <v>0</v>
      </c>
    </row>
    <row r="149" spans="1:9" ht="24.95" hidden="1" customHeight="1" x14ac:dyDescent="0.2">
      <c r="A149" s="341">
        <f>Datos!B157</f>
        <v>0</v>
      </c>
      <c r="B149" s="373" t="str">
        <f t="shared" si="21"/>
        <v/>
      </c>
      <c r="C149" s="374"/>
      <c r="D149" s="166" t="str">
        <f t="shared" si="22"/>
        <v/>
      </c>
      <c r="E149" s="167">
        <f t="shared" si="23"/>
        <v>0</v>
      </c>
      <c r="F149" s="168">
        <f t="shared" si="24"/>
        <v>0</v>
      </c>
      <c r="G149" s="131">
        <f t="shared" si="25"/>
        <v>0</v>
      </c>
      <c r="H149" s="131">
        <f t="shared" si="26"/>
        <v>0</v>
      </c>
      <c r="I149" s="169">
        <f t="shared" si="27"/>
        <v>0</v>
      </c>
    </row>
    <row r="150" spans="1:9" ht="24.95" hidden="1" customHeight="1" x14ac:dyDescent="0.2">
      <c r="A150" s="343">
        <f>Datos!B158</f>
        <v>0</v>
      </c>
      <c r="B150" s="371" t="str">
        <f t="shared" si="21"/>
        <v/>
      </c>
      <c r="C150" s="372"/>
      <c r="D150" s="166" t="str">
        <f t="shared" si="22"/>
        <v/>
      </c>
      <c r="E150" s="167">
        <f t="shared" si="23"/>
        <v>0</v>
      </c>
      <c r="F150" s="168">
        <f t="shared" si="24"/>
        <v>0</v>
      </c>
      <c r="G150" s="131">
        <f t="shared" si="25"/>
        <v>0</v>
      </c>
      <c r="H150" s="131">
        <f t="shared" si="26"/>
        <v>0</v>
      </c>
      <c r="I150" s="169">
        <f t="shared" si="27"/>
        <v>0</v>
      </c>
    </row>
    <row r="151" spans="1:9" ht="24.95" hidden="1" customHeight="1" x14ac:dyDescent="0.2">
      <c r="A151" s="341">
        <f>Datos!B159</f>
        <v>0</v>
      </c>
      <c r="B151" s="373" t="str">
        <f t="shared" si="21"/>
        <v/>
      </c>
      <c r="C151" s="374"/>
      <c r="D151" s="166" t="str">
        <f t="shared" si="22"/>
        <v/>
      </c>
      <c r="E151" s="167">
        <f t="shared" si="23"/>
        <v>0</v>
      </c>
      <c r="F151" s="168">
        <f t="shared" si="24"/>
        <v>0</v>
      </c>
      <c r="G151" s="131">
        <f t="shared" si="25"/>
        <v>0</v>
      </c>
      <c r="H151" s="131">
        <f t="shared" si="26"/>
        <v>0</v>
      </c>
      <c r="I151" s="169">
        <f t="shared" si="27"/>
        <v>0</v>
      </c>
    </row>
    <row r="152" spans="1:9" ht="24.95" hidden="1" customHeight="1" x14ac:dyDescent="0.2">
      <c r="A152" s="341">
        <f>Datos!B160</f>
        <v>0</v>
      </c>
      <c r="B152" s="373" t="str">
        <f t="shared" si="21"/>
        <v/>
      </c>
      <c r="C152" s="374"/>
      <c r="D152" s="166" t="str">
        <f t="shared" si="22"/>
        <v/>
      </c>
      <c r="E152" s="167">
        <f t="shared" si="23"/>
        <v>0</v>
      </c>
      <c r="F152" s="168">
        <f t="shared" si="24"/>
        <v>0</v>
      </c>
      <c r="G152" s="131">
        <f t="shared" si="25"/>
        <v>0</v>
      </c>
      <c r="H152" s="131">
        <f t="shared" si="26"/>
        <v>0</v>
      </c>
      <c r="I152" s="169">
        <f t="shared" si="27"/>
        <v>0</v>
      </c>
    </row>
    <row r="153" spans="1:9" ht="24.95" hidden="1" customHeight="1" x14ac:dyDescent="0.2">
      <c r="A153" s="341">
        <f>Datos!B161</f>
        <v>0</v>
      </c>
      <c r="B153" s="373" t="str">
        <f t="shared" si="21"/>
        <v/>
      </c>
      <c r="C153" s="374"/>
      <c r="D153" s="166" t="str">
        <f t="shared" si="22"/>
        <v/>
      </c>
      <c r="E153" s="167">
        <f t="shared" si="23"/>
        <v>0</v>
      </c>
      <c r="F153" s="168">
        <f t="shared" si="24"/>
        <v>0</v>
      </c>
      <c r="G153" s="131">
        <f t="shared" si="25"/>
        <v>0</v>
      </c>
      <c r="H153" s="131">
        <f t="shared" si="26"/>
        <v>0</v>
      </c>
      <c r="I153" s="169">
        <f t="shared" si="27"/>
        <v>0</v>
      </c>
    </row>
    <row r="154" spans="1:9" ht="24.95" hidden="1" customHeight="1" x14ac:dyDescent="0.2">
      <c r="A154" s="341">
        <f>Datos!B162</f>
        <v>0</v>
      </c>
      <c r="B154" s="373" t="str">
        <f t="shared" si="21"/>
        <v/>
      </c>
      <c r="C154" s="374"/>
      <c r="D154" s="166" t="str">
        <f t="shared" si="22"/>
        <v/>
      </c>
      <c r="E154" s="167">
        <f t="shared" si="23"/>
        <v>0</v>
      </c>
      <c r="F154" s="168">
        <f t="shared" si="24"/>
        <v>0</v>
      </c>
      <c r="G154" s="131">
        <f t="shared" si="25"/>
        <v>0</v>
      </c>
      <c r="H154" s="131">
        <f t="shared" si="26"/>
        <v>0</v>
      </c>
      <c r="I154" s="169">
        <f t="shared" si="27"/>
        <v>0</v>
      </c>
    </row>
    <row r="155" spans="1:9" ht="24.95" hidden="1" customHeight="1" x14ac:dyDescent="0.2">
      <c r="A155" s="341">
        <f>Datos!B163</f>
        <v>0</v>
      </c>
      <c r="B155" s="373" t="str">
        <f t="shared" si="21"/>
        <v/>
      </c>
      <c r="C155" s="374"/>
      <c r="D155" s="166" t="str">
        <f t="shared" si="22"/>
        <v/>
      </c>
      <c r="E155" s="167">
        <f t="shared" si="23"/>
        <v>0</v>
      </c>
      <c r="F155" s="168">
        <f t="shared" si="24"/>
        <v>0</v>
      </c>
      <c r="G155" s="131">
        <f t="shared" si="25"/>
        <v>0</v>
      </c>
      <c r="H155" s="131">
        <f t="shared" si="26"/>
        <v>0</v>
      </c>
      <c r="I155" s="169">
        <f t="shared" si="27"/>
        <v>0</v>
      </c>
    </row>
    <row r="156" spans="1:9" ht="24.95" hidden="1" customHeight="1" x14ac:dyDescent="0.2">
      <c r="A156" s="343">
        <f>Datos!B164</f>
        <v>0</v>
      </c>
      <c r="B156" s="371" t="str">
        <f t="shared" si="21"/>
        <v/>
      </c>
      <c r="C156" s="372"/>
      <c r="D156" s="166" t="str">
        <f t="shared" si="22"/>
        <v/>
      </c>
      <c r="E156" s="167">
        <f t="shared" si="23"/>
        <v>0</v>
      </c>
      <c r="F156" s="168">
        <f t="shared" si="24"/>
        <v>0</v>
      </c>
      <c r="G156" s="131">
        <f t="shared" si="25"/>
        <v>0</v>
      </c>
      <c r="H156" s="131">
        <f t="shared" si="26"/>
        <v>0</v>
      </c>
      <c r="I156" s="169">
        <f t="shared" si="27"/>
        <v>0</v>
      </c>
    </row>
    <row r="157" spans="1:9" ht="24.95" hidden="1" customHeight="1" x14ac:dyDescent="0.2">
      <c r="A157" s="341">
        <f>Datos!B165</f>
        <v>0</v>
      </c>
      <c r="B157" s="373" t="str">
        <f t="shared" si="21"/>
        <v/>
      </c>
      <c r="C157" s="374"/>
      <c r="D157" s="166" t="str">
        <f t="shared" si="22"/>
        <v/>
      </c>
      <c r="E157" s="167">
        <f t="shared" si="23"/>
        <v>0</v>
      </c>
      <c r="F157" s="168">
        <f t="shared" si="24"/>
        <v>0</v>
      </c>
      <c r="G157" s="131">
        <f t="shared" si="25"/>
        <v>0</v>
      </c>
      <c r="H157" s="131">
        <f t="shared" si="26"/>
        <v>0</v>
      </c>
      <c r="I157" s="169">
        <f t="shared" si="27"/>
        <v>0</v>
      </c>
    </row>
    <row r="158" spans="1:9" ht="24.95" hidden="1" customHeight="1" x14ac:dyDescent="0.2">
      <c r="A158" s="341">
        <f>Datos!B166</f>
        <v>0</v>
      </c>
      <c r="B158" s="373" t="str">
        <f t="shared" si="21"/>
        <v/>
      </c>
      <c r="C158" s="374"/>
      <c r="D158" s="166" t="str">
        <f t="shared" si="22"/>
        <v/>
      </c>
      <c r="E158" s="167">
        <f t="shared" si="23"/>
        <v>0</v>
      </c>
      <c r="F158" s="168">
        <f t="shared" si="24"/>
        <v>0</v>
      </c>
      <c r="G158" s="131">
        <f t="shared" si="25"/>
        <v>0</v>
      </c>
      <c r="H158" s="131">
        <f t="shared" si="26"/>
        <v>0</v>
      </c>
      <c r="I158" s="169">
        <f t="shared" si="27"/>
        <v>0</v>
      </c>
    </row>
    <row r="159" spans="1:9" ht="24.95" hidden="1" customHeight="1" x14ac:dyDescent="0.2">
      <c r="A159" s="343">
        <f>Datos!B167</f>
        <v>0</v>
      </c>
      <c r="B159" s="371" t="str">
        <f t="shared" si="21"/>
        <v/>
      </c>
      <c r="C159" s="372"/>
      <c r="D159" s="166" t="str">
        <f t="shared" si="22"/>
        <v/>
      </c>
      <c r="E159" s="167">
        <f t="shared" si="23"/>
        <v>0</v>
      </c>
      <c r="F159" s="168">
        <f t="shared" si="24"/>
        <v>0</v>
      </c>
      <c r="G159" s="131">
        <f t="shared" si="25"/>
        <v>0</v>
      </c>
      <c r="H159" s="131">
        <f t="shared" si="26"/>
        <v>0</v>
      </c>
      <c r="I159" s="169">
        <f t="shared" si="27"/>
        <v>0</v>
      </c>
    </row>
    <row r="160" spans="1:9" ht="39.950000000000003" hidden="1" customHeight="1" x14ac:dyDescent="0.2">
      <c r="A160" s="341">
        <f>Datos!B168</f>
        <v>0</v>
      </c>
      <c r="B160" s="373" t="str">
        <f t="shared" si="21"/>
        <v/>
      </c>
      <c r="C160" s="374"/>
      <c r="D160" s="166" t="str">
        <f t="shared" si="22"/>
        <v/>
      </c>
      <c r="E160" s="167">
        <f t="shared" si="23"/>
        <v>0</v>
      </c>
      <c r="F160" s="168">
        <f t="shared" si="24"/>
        <v>0</v>
      </c>
      <c r="G160" s="131">
        <f t="shared" si="25"/>
        <v>0</v>
      </c>
      <c r="H160" s="131">
        <f t="shared" si="26"/>
        <v>0</v>
      </c>
      <c r="I160" s="169">
        <f t="shared" si="27"/>
        <v>0</v>
      </c>
    </row>
    <row r="161" spans="1:9" ht="24.95" hidden="1" customHeight="1" x14ac:dyDescent="0.2">
      <c r="A161" s="343">
        <f>Datos!B169</f>
        <v>0</v>
      </c>
      <c r="B161" s="371" t="str">
        <f t="shared" si="21"/>
        <v/>
      </c>
      <c r="C161" s="372"/>
      <c r="D161" s="166" t="str">
        <f t="shared" si="22"/>
        <v/>
      </c>
      <c r="E161" s="167">
        <f t="shared" si="23"/>
        <v>0</v>
      </c>
      <c r="F161" s="168">
        <f t="shared" si="24"/>
        <v>0</v>
      </c>
      <c r="G161" s="131">
        <f t="shared" si="25"/>
        <v>0</v>
      </c>
      <c r="H161" s="131">
        <f t="shared" si="26"/>
        <v>0</v>
      </c>
      <c r="I161" s="169">
        <f t="shared" si="27"/>
        <v>0</v>
      </c>
    </row>
    <row r="162" spans="1:9" ht="24.95" hidden="1" customHeight="1" x14ac:dyDescent="0.2">
      <c r="A162" s="341">
        <f>Datos!B170</f>
        <v>0</v>
      </c>
      <c r="B162" s="373" t="str">
        <f t="shared" si="21"/>
        <v/>
      </c>
      <c r="C162" s="374"/>
      <c r="D162" s="166" t="str">
        <f t="shared" si="22"/>
        <v/>
      </c>
      <c r="E162" s="167">
        <f t="shared" si="23"/>
        <v>0</v>
      </c>
      <c r="F162" s="168">
        <f t="shared" si="24"/>
        <v>0</v>
      </c>
      <c r="G162" s="131">
        <f t="shared" si="25"/>
        <v>0</v>
      </c>
      <c r="H162" s="131">
        <f t="shared" si="26"/>
        <v>0</v>
      </c>
      <c r="I162" s="169">
        <f t="shared" si="27"/>
        <v>0</v>
      </c>
    </row>
    <row r="163" spans="1:9" ht="24.95" hidden="1" customHeight="1" x14ac:dyDescent="0.2">
      <c r="A163" s="343">
        <f>Datos!B171</f>
        <v>0</v>
      </c>
      <c r="B163" s="371" t="str">
        <f t="shared" si="21"/>
        <v/>
      </c>
      <c r="C163" s="372"/>
      <c r="D163" s="166" t="str">
        <f t="shared" si="22"/>
        <v/>
      </c>
      <c r="E163" s="167">
        <f t="shared" si="23"/>
        <v>0</v>
      </c>
      <c r="F163" s="168">
        <f t="shared" si="24"/>
        <v>0</v>
      </c>
      <c r="G163" s="131">
        <f t="shared" si="25"/>
        <v>0</v>
      </c>
      <c r="H163" s="131">
        <f t="shared" si="26"/>
        <v>0</v>
      </c>
      <c r="I163" s="169">
        <f t="shared" si="27"/>
        <v>0</v>
      </c>
    </row>
    <row r="164" spans="1:9" ht="24.95" hidden="1" customHeight="1" x14ac:dyDescent="0.2">
      <c r="A164" s="341">
        <f>Datos!B172</f>
        <v>0</v>
      </c>
      <c r="B164" s="373" t="str">
        <f t="shared" si="21"/>
        <v/>
      </c>
      <c r="C164" s="374"/>
      <c r="D164" s="166" t="str">
        <f t="shared" si="22"/>
        <v/>
      </c>
      <c r="E164" s="167">
        <f t="shared" si="23"/>
        <v>0</v>
      </c>
      <c r="F164" s="168">
        <f t="shared" si="24"/>
        <v>0</v>
      </c>
      <c r="G164" s="131">
        <f t="shared" si="25"/>
        <v>0</v>
      </c>
      <c r="H164" s="131">
        <f t="shared" si="26"/>
        <v>0</v>
      </c>
      <c r="I164" s="169">
        <f t="shared" si="27"/>
        <v>0</v>
      </c>
    </row>
    <row r="165" spans="1:9" ht="24.95" hidden="1" customHeight="1" x14ac:dyDescent="0.2">
      <c r="A165" s="341">
        <f>Datos!B173</f>
        <v>0</v>
      </c>
      <c r="B165" s="373" t="str">
        <f t="shared" si="21"/>
        <v/>
      </c>
      <c r="C165" s="374"/>
      <c r="D165" s="166" t="str">
        <f t="shared" si="22"/>
        <v/>
      </c>
      <c r="E165" s="167">
        <f t="shared" si="23"/>
        <v>0</v>
      </c>
      <c r="F165" s="168">
        <f t="shared" si="24"/>
        <v>0</v>
      </c>
      <c r="G165" s="131">
        <f t="shared" si="25"/>
        <v>0</v>
      </c>
      <c r="H165" s="131">
        <f t="shared" si="26"/>
        <v>0</v>
      </c>
      <c r="I165" s="169">
        <f t="shared" si="27"/>
        <v>0</v>
      </c>
    </row>
    <row r="166" spans="1:9" ht="24.95" hidden="1" customHeight="1" x14ac:dyDescent="0.2">
      <c r="A166" s="341">
        <f>Datos!B174</f>
        <v>0</v>
      </c>
      <c r="B166" s="373" t="str">
        <f t="shared" si="21"/>
        <v/>
      </c>
      <c r="C166" s="374"/>
      <c r="D166" s="166" t="str">
        <f t="shared" si="22"/>
        <v/>
      </c>
      <c r="E166" s="167">
        <f t="shared" si="23"/>
        <v>0</v>
      </c>
      <c r="F166" s="168">
        <f t="shared" si="24"/>
        <v>0</v>
      </c>
      <c r="G166" s="131">
        <f t="shared" si="25"/>
        <v>0</v>
      </c>
      <c r="H166" s="131">
        <f t="shared" si="26"/>
        <v>0</v>
      </c>
      <c r="I166" s="169">
        <f t="shared" si="27"/>
        <v>0</v>
      </c>
    </row>
    <row r="167" spans="1:9" ht="24.95" hidden="1" customHeight="1" x14ac:dyDescent="0.2">
      <c r="A167" s="341">
        <f>Datos!B175</f>
        <v>0</v>
      </c>
      <c r="B167" s="373" t="str">
        <f t="shared" si="21"/>
        <v/>
      </c>
      <c r="C167" s="374"/>
      <c r="D167" s="166" t="str">
        <f t="shared" si="22"/>
        <v/>
      </c>
      <c r="E167" s="167">
        <f t="shared" si="23"/>
        <v>0</v>
      </c>
      <c r="F167" s="168">
        <f t="shared" si="24"/>
        <v>0</v>
      </c>
      <c r="G167" s="131">
        <f t="shared" si="25"/>
        <v>0</v>
      </c>
      <c r="H167" s="131">
        <f t="shared" si="26"/>
        <v>0</v>
      </c>
      <c r="I167" s="169">
        <f t="shared" si="27"/>
        <v>0</v>
      </c>
    </row>
    <row r="168" spans="1:9" ht="24.95" hidden="1" customHeight="1" x14ac:dyDescent="0.2">
      <c r="A168" s="341">
        <f>Datos!B176</f>
        <v>0</v>
      </c>
      <c r="B168" s="373" t="str">
        <f t="shared" si="21"/>
        <v/>
      </c>
      <c r="C168" s="374"/>
      <c r="D168" s="166" t="str">
        <f t="shared" si="22"/>
        <v/>
      </c>
      <c r="E168" s="167">
        <f t="shared" si="23"/>
        <v>0</v>
      </c>
      <c r="F168" s="168">
        <f t="shared" si="24"/>
        <v>0</v>
      </c>
      <c r="G168" s="131">
        <f t="shared" si="25"/>
        <v>0</v>
      </c>
      <c r="H168" s="131">
        <f t="shared" si="26"/>
        <v>0</v>
      </c>
      <c r="I168" s="169">
        <f t="shared" si="27"/>
        <v>0</v>
      </c>
    </row>
    <row r="169" spans="1:9" ht="24.95" hidden="1" customHeight="1" x14ac:dyDescent="0.2">
      <c r="A169" s="343">
        <f>Datos!B177</f>
        <v>0</v>
      </c>
      <c r="B169" s="371" t="str">
        <f t="shared" si="21"/>
        <v/>
      </c>
      <c r="C169" s="372"/>
      <c r="D169" s="166" t="str">
        <f t="shared" si="22"/>
        <v/>
      </c>
      <c r="E169" s="167">
        <f t="shared" si="23"/>
        <v>0</v>
      </c>
      <c r="F169" s="168">
        <f t="shared" si="24"/>
        <v>0</v>
      </c>
      <c r="G169" s="131">
        <f t="shared" si="25"/>
        <v>0</v>
      </c>
      <c r="H169" s="131">
        <f t="shared" si="26"/>
        <v>0</v>
      </c>
      <c r="I169" s="169">
        <f t="shared" si="27"/>
        <v>0</v>
      </c>
    </row>
    <row r="170" spans="1:9" ht="24.95" hidden="1" customHeight="1" x14ac:dyDescent="0.2">
      <c r="A170" s="343">
        <f>Datos!B178</f>
        <v>0</v>
      </c>
      <c r="B170" s="371" t="str">
        <f t="shared" si="21"/>
        <v/>
      </c>
      <c r="C170" s="372"/>
      <c r="D170" s="166" t="str">
        <f t="shared" si="22"/>
        <v/>
      </c>
      <c r="E170" s="167">
        <f t="shared" si="23"/>
        <v>0</v>
      </c>
      <c r="F170" s="168">
        <f t="shared" si="24"/>
        <v>0</v>
      </c>
      <c r="G170" s="131">
        <f t="shared" si="25"/>
        <v>0</v>
      </c>
      <c r="H170" s="131">
        <f t="shared" si="26"/>
        <v>0</v>
      </c>
      <c r="I170" s="169">
        <f t="shared" si="27"/>
        <v>0</v>
      </c>
    </row>
    <row r="171" spans="1:9" ht="39.950000000000003" hidden="1" customHeight="1" x14ac:dyDescent="0.2">
      <c r="A171" s="341">
        <f>Datos!B179</f>
        <v>0</v>
      </c>
      <c r="B171" s="373" t="str">
        <f t="shared" si="21"/>
        <v/>
      </c>
      <c r="C171" s="374"/>
      <c r="D171" s="166" t="str">
        <f t="shared" si="22"/>
        <v/>
      </c>
      <c r="E171" s="167">
        <f t="shared" si="23"/>
        <v>0</v>
      </c>
      <c r="F171" s="168">
        <f t="shared" si="24"/>
        <v>0</v>
      </c>
      <c r="G171" s="131">
        <f t="shared" si="25"/>
        <v>0</v>
      </c>
      <c r="H171" s="131">
        <f t="shared" si="26"/>
        <v>0</v>
      </c>
      <c r="I171" s="169">
        <f t="shared" si="27"/>
        <v>0</v>
      </c>
    </row>
    <row r="172" spans="1:9" ht="39.950000000000003" hidden="1" customHeight="1" x14ac:dyDescent="0.2">
      <c r="A172" s="341">
        <f>Datos!B180</f>
        <v>0</v>
      </c>
      <c r="B172" s="373" t="str">
        <f t="shared" si="21"/>
        <v/>
      </c>
      <c r="C172" s="374"/>
      <c r="D172" s="166" t="str">
        <f t="shared" si="22"/>
        <v/>
      </c>
      <c r="E172" s="167">
        <f t="shared" si="23"/>
        <v>0</v>
      </c>
      <c r="F172" s="168">
        <f t="shared" si="24"/>
        <v>0</v>
      </c>
      <c r="G172" s="131">
        <f t="shared" si="25"/>
        <v>0</v>
      </c>
      <c r="H172" s="131">
        <f t="shared" si="26"/>
        <v>0</v>
      </c>
      <c r="I172" s="169">
        <f t="shared" si="27"/>
        <v>0</v>
      </c>
    </row>
    <row r="173" spans="1:9" ht="39.950000000000003" hidden="1" customHeight="1" x14ac:dyDescent="0.2">
      <c r="A173" s="341">
        <f>Datos!B181</f>
        <v>0</v>
      </c>
      <c r="B173" s="373" t="str">
        <f t="shared" si="21"/>
        <v/>
      </c>
      <c r="C173" s="374"/>
      <c r="D173" s="166" t="str">
        <f t="shared" si="22"/>
        <v/>
      </c>
      <c r="E173" s="167">
        <f t="shared" si="23"/>
        <v>0</v>
      </c>
      <c r="F173" s="168">
        <f t="shared" si="24"/>
        <v>0</v>
      </c>
      <c r="G173" s="131">
        <f t="shared" si="25"/>
        <v>0</v>
      </c>
      <c r="H173" s="131">
        <f t="shared" si="26"/>
        <v>0</v>
      </c>
      <c r="I173" s="169">
        <f t="shared" si="27"/>
        <v>0</v>
      </c>
    </row>
    <row r="174" spans="1:9" ht="24.95" hidden="1" customHeight="1" x14ac:dyDescent="0.2">
      <c r="A174" s="343">
        <f>Datos!B182</f>
        <v>0</v>
      </c>
      <c r="B174" s="371" t="str">
        <f t="shared" si="21"/>
        <v/>
      </c>
      <c r="C174" s="372"/>
      <c r="D174" s="166" t="str">
        <f t="shared" si="22"/>
        <v/>
      </c>
      <c r="E174" s="167">
        <f t="shared" si="23"/>
        <v>0</v>
      </c>
      <c r="F174" s="168">
        <f t="shared" si="24"/>
        <v>0</v>
      </c>
      <c r="G174" s="131">
        <f t="shared" si="25"/>
        <v>0</v>
      </c>
      <c r="H174" s="131">
        <f t="shared" si="26"/>
        <v>0</v>
      </c>
      <c r="I174" s="169">
        <f t="shared" si="27"/>
        <v>0</v>
      </c>
    </row>
    <row r="175" spans="1:9" ht="24.95" hidden="1" customHeight="1" x14ac:dyDescent="0.2">
      <c r="A175" s="341">
        <f>Datos!B183</f>
        <v>0</v>
      </c>
      <c r="B175" s="373" t="str">
        <f t="shared" si="21"/>
        <v/>
      </c>
      <c r="C175" s="374"/>
      <c r="D175" s="166" t="str">
        <f t="shared" si="22"/>
        <v/>
      </c>
      <c r="E175" s="167">
        <f t="shared" si="23"/>
        <v>0</v>
      </c>
      <c r="F175" s="168">
        <f t="shared" si="24"/>
        <v>0</v>
      </c>
      <c r="G175" s="131">
        <f t="shared" si="25"/>
        <v>0</v>
      </c>
      <c r="H175" s="131">
        <f t="shared" si="26"/>
        <v>0</v>
      </c>
      <c r="I175" s="169">
        <f t="shared" si="27"/>
        <v>0</v>
      </c>
    </row>
    <row r="176" spans="1:9" ht="24.95" hidden="1" customHeight="1" x14ac:dyDescent="0.2">
      <c r="A176" s="341">
        <f>Datos!B184</f>
        <v>0</v>
      </c>
      <c r="B176" s="373" t="str">
        <f t="shared" si="21"/>
        <v/>
      </c>
      <c r="C176" s="374"/>
      <c r="D176" s="166" t="str">
        <f t="shared" si="22"/>
        <v/>
      </c>
      <c r="E176" s="167">
        <f t="shared" si="23"/>
        <v>0</v>
      </c>
      <c r="F176" s="168">
        <f t="shared" si="24"/>
        <v>0</v>
      </c>
      <c r="G176" s="131">
        <f t="shared" si="25"/>
        <v>0</v>
      </c>
      <c r="H176" s="131">
        <f t="shared" si="26"/>
        <v>0</v>
      </c>
      <c r="I176" s="169">
        <f t="shared" si="27"/>
        <v>0</v>
      </c>
    </row>
    <row r="177" spans="1:9" ht="24.95" hidden="1" customHeight="1" x14ac:dyDescent="0.2">
      <c r="A177" s="341">
        <f>Datos!B185</f>
        <v>0</v>
      </c>
      <c r="B177" s="373" t="str">
        <f t="shared" si="21"/>
        <v/>
      </c>
      <c r="C177" s="374"/>
      <c r="D177" s="166" t="str">
        <f t="shared" si="22"/>
        <v/>
      </c>
      <c r="E177" s="167">
        <f t="shared" si="23"/>
        <v>0</v>
      </c>
      <c r="F177" s="168">
        <f t="shared" si="24"/>
        <v>0</v>
      </c>
      <c r="G177" s="131">
        <f t="shared" si="25"/>
        <v>0</v>
      </c>
      <c r="H177" s="131">
        <f t="shared" si="26"/>
        <v>0</v>
      </c>
      <c r="I177" s="169">
        <f t="shared" si="27"/>
        <v>0</v>
      </c>
    </row>
    <row r="178" spans="1:9" ht="39.950000000000003" hidden="1" customHeight="1" x14ac:dyDescent="0.2">
      <c r="A178" s="341">
        <f>Datos!B186</f>
        <v>0</v>
      </c>
      <c r="B178" s="373" t="str">
        <f t="shared" si="21"/>
        <v/>
      </c>
      <c r="C178" s="374"/>
      <c r="D178" s="166" t="str">
        <f t="shared" si="22"/>
        <v/>
      </c>
      <c r="E178" s="167">
        <f t="shared" si="23"/>
        <v>0</v>
      </c>
      <c r="F178" s="168">
        <f t="shared" si="24"/>
        <v>0</v>
      </c>
      <c r="G178" s="131">
        <f t="shared" si="25"/>
        <v>0</v>
      </c>
      <c r="H178" s="131">
        <f t="shared" si="26"/>
        <v>0</v>
      </c>
      <c r="I178" s="169">
        <f t="shared" si="27"/>
        <v>0</v>
      </c>
    </row>
    <row r="179" spans="1:9" ht="24.95" hidden="1" customHeight="1" x14ac:dyDescent="0.2">
      <c r="A179" s="343">
        <f>Datos!B187</f>
        <v>0</v>
      </c>
      <c r="B179" s="371" t="str">
        <f t="shared" si="21"/>
        <v/>
      </c>
      <c r="C179" s="372"/>
      <c r="D179" s="166" t="str">
        <f t="shared" si="22"/>
        <v/>
      </c>
      <c r="E179" s="167">
        <f t="shared" si="23"/>
        <v>0</v>
      </c>
      <c r="F179" s="168">
        <f t="shared" si="24"/>
        <v>0</v>
      </c>
      <c r="G179" s="131">
        <f t="shared" si="25"/>
        <v>0</v>
      </c>
      <c r="H179" s="131">
        <f t="shared" si="26"/>
        <v>0</v>
      </c>
      <c r="I179" s="169">
        <f t="shared" si="27"/>
        <v>0</v>
      </c>
    </row>
    <row r="180" spans="1:9" ht="24.95" hidden="1" customHeight="1" x14ac:dyDescent="0.2">
      <c r="A180" s="341">
        <f>Datos!B188</f>
        <v>0</v>
      </c>
      <c r="B180" s="373" t="str">
        <f t="shared" si="21"/>
        <v/>
      </c>
      <c r="C180" s="374"/>
      <c r="D180" s="166" t="str">
        <f t="shared" si="22"/>
        <v/>
      </c>
      <c r="E180" s="167">
        <f t="shared" si="23"/>
        <v>0</v>
      </c>
      <c r="F180" s="168">
        <f t="shared" si="24"/>
        <v>0</v>
      </c>
      <c r="G180" s="131">
        <f t="shared" si="25"/>
        <v>0</v>
      </c>
      <c r="H180" s="131">
        <f t="shared" si="26"/>
        <v>0</v>
      </c>
      <c r="I180" s="169">
        <f t="shared" si="27"/>
        <v>0</v>
      </c>
    </row>
    <row r="181" spans="1:9" ht="24.95" hidden="1" customHeight="1" x14ac:dyDescent="0.2">
      <c r="A181" s="343">
        <f>Datos!B189</f>
        <v>0</v>
      </c>
      <c r="B181" s="371" t="str">
        <f t="shared" si="21"/>
        <v/>
      </c>
      <c r="C181" s="372"/>
      <c r="D181" s="166" t="str">
        <f t="shared" si="22"/>
        <v/>
      </c>
      <c r="E181" s="167">
        <f t="shared" si="23"/>
        <v>0</v>
      </c>
      <c r="F181" s="168">
        <f t="shared" si="24"/>
        <v>0</v>
      </c>
      <c r="G181" s="131">
        <f t="shared" si="25"/>
        <v>0</v>
      </c>
      <c r="H181" s="131">
        <f t="shared" si="26"/>
        <v>0</v>
      </c>
      <c r="I181" s="169">
        <f t="shared" si="27"/>
        <v>0</v>
      </c>
    </row>
    <row r="182" spans="1:9" ht="24.95" hidden="1" customHeight="1" x14ac:dyDescent="0.2">
      <c r="A182" s="341">
        <f>Datos!B190</f>
        <v>0</v>
      </c>
      <c r="B182" s="373" t="str">
        <f t="shared" si="21"/>
        <v/>
      </c>
      <c r="C182" s="374"/>
      <c r="D182" s="166" t="str">
        <f t="shared" si="22"/>
        <v/>
      </c>
      <c r="E182" s="167">
        <f t="shared" si="23"/>
        <v>0</v>
      </c>
      <c r="F182" s="168">
        <f t="shared" si="24"/>
        <v>0</v>
      </c>
      <c r="G182" s="131">
        <f t="shared" si="25"/>
        <v>0</v>
      </c>
      <c r="H182" s="131">
        <f t="shared" si="26"/>
        <v>0</v>
      </c>
      <c r="I182" s="169">
        <f t="shared" si="27"/>
        <v>0</v>
      </c>
    </row>
    <row r="183" spans="1:9" ht="39.950000000000003" hidden="1" customHeight="1" x14ac:dyDescent="0.2">
      <c r="A183" s="341">
        <f>Datos!B191</f>
        <v>0</v>
      </c>
      <c r="B183" s="373" t="str">
        <f t="shared" si="21"/>
        <v/>
      </c>
      <c r="C183" s="374"/>
      <c r="D183" s="166" t="str">
        <f t="shared" si="22"/>
        <v/>
      </c>
      <c r="E183" s="167">
        <f t="shared" si="23"/>
        <v>0</v>
      </c>
      <c r="F183" s="168">
        <f t="shared" si="24"/>
        <v>0</v>
      </c>
      <c r="G183" s="131">
        <f t="shared" si="25"/>
        <v>0</v>
      </c>
      <c r="H183" s="131">
        <f t="shared" si="26"/>
        <v>0</v>
      </c>
      <c r="I183" s="169">
        <f t="shared" si="27"/>
        <v>0</v>
      </c>
    </row>
    <row r="184" spans="1:9" ht="24.95" hidden="1" customHeight="1" x14ac:dyDescent="0.2">
      <c r="A184" s="343">
        <f>Datos!B192</f>
        <v>0</v>
      </c>
      <c r="B184" s="371" t="str">
        <f t="shared" si="21"/>
        <v/>
      </c>
      <c r="C184" s="372"/>
      <c r="D184" s="166" t="str">
        <f t="shared" si="22"/>
        <v/>
      </c>
      <c r="E184" s="167">
        <f t="shared" si="23"/>
        <v>0</v>
      </c>
      <c r="F184" s="168">
        <f t="shared" si="24"/>
        <v>0</v>
      </c>
      <c r="G184" s="131">
        <f t="shared" si="25"/>
        <v>0</v>
      </c>
      <c r="H184" s="131">
        <f t="shared" si="26"/>
        <v>0</v>
      </c>
      <c r="I184" s="169">
        <f t="shared" si="27"/>
        <v>0</v>
      </c>
    </row>
    <row r="185" spans="1:9" ht="24.95" hidden="1" customHeight="1" x14ac:dyDescent="0.2">
      <c r="A185" s="341">
        <f>Datos!B193</f>
        <v>0</v>
      </c>
      <c r="B185" s="373" t="str">
        <f t="shared" si="21"/>
        <v/>
      </c>
      <c r="C185" s="374"/>
      <c r="D185" s="166" t="str">
        <f t="shared" si="22"/>
        <v/>
      </c>
      <c r="E185" s="167">
        <f t="shared" si="23"/>
        <v>0</v>
      </c>
      <c r="F185" s="168">
        <f t="shared" si="24"/>
        <v>0</v>
      </c>
      <c r="G185" s="131">
        <f t="shared" si="25"/>
        <v>0</v>
      </c>
      <c r="H185" s="131">
        <f t="shared" si="26"/>
        <v>0</v>
      </c>
      <c r="I185" s="169">
        <f t="shared" si="27"/>
        <v>0</v>
      </c>
    </row>
    <row r="186" spans="1:9" ht="24.95" hidden="1" customHeight="1" x14ac:dyDescent="0.2">
      <c r="A186" s="341">
        <f>Datos!B194</f>
        <v>0</v>
      </c>
      <c r="B186" s="373" t="str">
        <f t="shared" si="21"/>
        <v/>
      </c>
      <c r="C186" s="374"/>
      <c r="D186" s="166" t="str">
        <f t="shared" si="22"/>
        <v/>
      </c>
      <c r="E186" s="167">
        <f t="shared" si="23"/>
        <v>0</v>
      </c>
      <c r="F186" s="168">
        <f t="shared" si="24"/>
        <v>0</v>
      </c>
      <c r="G186" s="131">
        <f t="shared" si="25"/>
        <v>0</v>
      </c>
      <c r="H186" s="131">
        <f t="shared" si="26"/>
        <v>0</v>
      </c>
      <c r="I186" s="169">
        <f t="shared" si="27"/>
        <v>0</v>
      </c>
    </row>
    <row r="187" spans="1:9" ht="24.95" hidden="1" customHeight="1" x14ac:dyDescent="0.2">
      <c r="A187" s="341">
        <f>Datos!B195</f>
        <v>0</v>
      </c>
      <c r="B187" s="373" t="str">
        <f t="shared" si="21"/>
        <v/>
      </c>
      <c r="C187" s="374"/>
      <c r="D187" s="166" t="str">
        <f t="shared" si="22"/>
        <v/>
      </c>
      <c r="E187" s="167">
        <f t="shared" si="23"/>
        <v>0</v>
      </c>
      <c r="F187" s="168">
        <f t="shared" si="24"/>
        <v>0</v>
      </c>
      <c r="G187" s="131">
        <f t="shared" si="25"/>
        <v>0</v>
      </c>
      <c r="H187" s="131">
        <f t="shared" si="26"/>
        <v>0</v>
      </c>
      <c r="I187" s="169">
        <f t="shared" si="27"/>
        <v>0</v>
      </c>
    </row>
    <row r="188" spans="1:9" ht="24.95" hidden="1" customHeight="1" x14ac:dyDescent="0.2">
      <c r="A188" s="341">
        <f>Datos!B196</f>
        <v>0</v>
      </c>
      <c r="B188" s="373" t="str">
        <f t="shared" si="21"/>
        <v/>
      </c>
      <c r="C188" s="374"/>
      <c r="D188" s="166" t="str">
        <f t="shared" si="22"/>
        <v/>
      </c>
      <c r="E188" s="167">
        <f t="shared" si="23"/>
        <v>0</v>
      </c>
      <c r="F188" s="168">
        <f t="shared" si="24"/>
        <v>0</v>
      </c>
      <c r="G188" s="131">
        <f t="shared" si="25"/>
        <v>0</v>
      </c>
      <c r="H188" s="131">
        <f t="shared" si="26"/>
        <v>0</v>
      </c>
      <c r="I188" s="169">
        <f t="shared" si="27"/>
        <v>0</v>
      </c>
    </row>
    <row r="189" spans="1:9" ht="24.95" hidden="1" customHeight="1" x14ac:dyDescent="0.2">
      <c r="A189" s="341">
        <f>Datos!B197</f>
        <v>0</v>
      </c>
      <c r="B189" s="373" t="str">
        <f t="shared" si="21"/>
        <v/>
      </c>
      <c r="C189" s="374"/>
      <c r="D189" s="166" t="str">
        <f t="shared" si="22"/>
        <v/>
      </c>
      <c r="E189" s="167">
        <f t="shared" si="23"/>
        <v>0</v>
      </c>
      <c r="F189" s="168">
        <f t="shared" si="24"/>
        <v>0</v>
      </c>
      <c r="G189" s="131">
        <f t="shared" si="25"/>
        <v>0</v>
      </c>
      <c r="H189" s="131">
        <f t="shared" si="26"/>
        <v>0</v>
      </c>
      <c r="I189" s="169">
        <f t="shared" si="27"/>
        <v>0</v>
      </c>
    </row>
    <row r="190" spans="1:9" ht="24.95" hidden="1" customHeight="1" x14ac:dyDescent="0.2">
      <c r="A190" s="341">
        <f>Datos!B198</f>
        <v>0</v>
      </c>
      <c r="B190" s="373" t="str">
        <f t="shared" si="21"/>
        <v/>
      </c>
      <c r="C190" s="374"/>
      <c r="D190" s="166" t="str">
        <f t="shared" si="22"/>
        <v/>
      </c>
      <c r="E190" s="167">
        <f t="shared" si="23"/>
        <v>0</v>
      </c>
      <c r="F190" s="168">
        <f t="shared" si="24"/>
        <v>0</v>
      </c>
      <c r="G190" s="131">
        <f t="shared" si="25"/>
        <v>0</v>
      </c>
      <c r="H190" s="131">
        <f t="shared" si="26"/>
        <v>0</v>
      </c>
      <c r="I190" s="169">
        <f t="shared" si="27"/>
        <v>0</v>
      </c>
    </row>
    <row r="191" spans="1:9" ht="24.95" hidden="1" customHeight="1" x14ac:dyDescent="0.2">
      <c r="A191" s="341">
        <f>Datos!B199</f>
        <v>0</v>
      </c>
      <c r="B191" s="373" t="str">
        <f t="shared" si="21"/>
        <v/>
      </c>
      <c r="C191" s="374"/>
      <c r="D191" s="166" t="str">
        <f t="shared" si="22"/>
        <v/>
      </c>
      <c r="E191" s="167">
        <f t="shared" si="23"/>
        <v>0</v>
      </c>
      <c r="F191" s="168">
        <f t="shared" si="24"/>
        <v>0</v>
      </c>
      <c r="G191" s="131">
        <f t="shared" si="25"/>
        <v>0</v>
      </c>
      <c r="H191" s="131">
        <f t="shared" si="26"/>
        <v>0</v>
      </c>
      <c r="I191" s="169">
        <f t="shared" si="27"/>
        <v>0</v>
      </c>
    </row>
    <row r="192" spans="1:9" ht="24.95" hidden="1" customHeight="1" x14ac:dyDescent="0.2">
      <c r="A192" s="341">
        <f>Datos!B200</f>
        <v>0</v>
      </c>
      <c r="B192" s="373" t="str">
        <f t="shared" si="21"/>
        <v/>
      </c>
      <c r="C192" s="374"/>
      <c r="D192" s="166" t="str">
        <f t="shared" si="22"/>
        <v/>
      </c>
      <c r="E192" s="167">
        <f t="shared" si="23"/>
        <v>0</v>
      </c>
      <c r="F192" s="168">
        <f t="shared" si="24"/>
        <v>0</v>
      </c>
      <c r="G192" s="131">
        <f t="shared" si="25"/>
        <v>0</v>
      </c>
      <c r="H192" s="131">
        <f t="shared" si="26"/>
        <v>0</v>
      </c>
      <c r="I192" s="169">
        <f t="shared" si="27"/>
        <v>0</v>
      </c>
    </row>
    <row r="193" spans="1:9" ht="24.95" hidden="1" customHeight="1" x14ac:dyDescent="0.2">
      <c r="A193" s="343">
        <f>Datos!B201</f>
        <v>0</v>
      </c>
      <c r="B193" s="371" t="str">
        <f t="shared" si="21"/>
        <v/>
      </c>
      <c r="C193" s="372"/>
      <c r="D193" s="166" t="str">
        <f t="shared" si="22"/>
        <v/>
      </c>
      <c r="E193" s="167">
        <f t="shared" si="23"/>
        <v>0</v>
      </c>
      <c r="F193" s="168">
        <f t="shared" si="24"/>
        <v>0</v>
      </c>
      <c r="G193" s="131">
        <f t="shared" si="25"/>
        <v>0</v>
      </c>
      <c r="H193" s="131">
        <f t="shared" si="26"/>
        <v>0</v>
      </c>
      <c r="I193" s="169">
        <f t="shared" si="27"/>
        <v>0</v>
      </c>
    </row>
    <row r="194" spans="1:9" ht="24.95" hidden="1" customHeight="1" x14ac:dyDescent="0.2">
      <c r="A194" s="341">
        <f>Datos!B202</f>
        <v>0</v>
      </c>
      <c r="B194" s="373" t="str">
        <f t="shared" si="21"/>
        <v/>
      </c>
      <c r="C194" s="374"/>
      <c r="D194" s="166" t="str">
        <f t="shared" si="22"/>
        <v/>
      </c>
      <c r="E194" s="167">
        <f t="shared" si="23"/>
        <v>0</v>
      </c>
      <c r="F194" s="168">
        <f t="shared" si="24"/>
        <v>0</v>
      </c>
      <c r="G194" s="131">
        <f t="shared" si="25"/>
        <v>0</v>
      </c>
      <c r="H194" s="131">
        <f t="shared" si="26"/>
        <v>0</v>
      </c>
      <c r="I194" s="169">
        <f t="shared" si="27"/>
        <v>0</v>
      </c>
    </row>
    <row r="195" spans="1:9" ht="24.95" hidden="1" customHeight="1" x14ac:dyDescent="0.2">
      <c r="A195" s="341">
        <f>Datos!B203</f>
        <v>0</v>
      </c>
      <c r="B195" s="373" t="str">
        <f t="shared" si="21"/>
        <v/>
      </c>
      <c r="C195" s="374"/>
      <c r="D195" s="166" t="str">
        <f t="shared" si="22"/>
        <v/>
      </c>
      <c r="E195" s="167">
        <f t="shared" si="23"/>
        <v>0</v>
      </c>
      <c r="F195" s="168">
        <f t="shared" si="24"/>
        <v>0</v>
      </c>
      <c r="G195" s="131">
        <f t="shared" si="25"/>
        <v>0</v>
      </c>
      <c r="H195" s="131">
        <f t="shared" si="26"/>
        <v>0</v>
      </c>
      <c r="I195" s="169">
        <f t="shared" si="27"/>
        <v>0</v>
      </c>
    </row>
    <row r="196" spans="1:9" ht="24.95" hidden="1" customHeight="1" x14ac:dyDescent="0.2">
      <c r="A196" s="341">
        <f>Datos!B204</f>
        <v>0</v>
      </c>
      <c r="B196" s="373" t="str">
        <f t="shared" si="21"/>
        <v/>
      </c>
      <c r="C196" s="374"/>
      <c r="D196" s="166" t="str">
        <f t="shared" si="22"/>
        <v/>
      </c>
      <c r="E196" s="167">
        <f t="shared" si="23"/>
        <v>0</v>
      </c>
      <c r="F196" s="168">
        <f t="shared" si="24"/>
        <v>0</v>
      </c>
      <c r="G196" s="131">
        <f t="shared" si="25"/>
        <v>0</v>
      </c>
      <c r="H196" s="131">
        <f t="shared" si="26"/>
        <v>0</v>
      </c>
      <c r="I196" s="169">
        <f t="shared" si="27"/>
        <v>0</v>
      </c>
    </row>
    <row r="197" spans="1:9" ht="24.95" hidden="1" customHeight="1" x14ac:dyDescent="0.2">
      <c r="A197" s="341">
        <f>Datos!B205</f>
        <v>0</v>
      </c>
      <c r="B197" s="373" t="str">
        <f t="shared" si="21"/>
        <v/>
      </c>
      <c r="C197" s="374"/>
      <c r="D197" s="166" t="str">
        <f t="shared" si="22"/>
        <v/>
      </c>
      <c r="E197" s="167">
        <f t="shared" si="23"/>
        <v>0</v>
      </c>
      <c r="F197" s="168">
        <f t="shared" si="24"/>
        <v>0</v>
      </c>
      <c r="G197" s="131">
        <f t="shared" si="25"/>
        <v>0</v>
      </c>
      <c r="H197" s="131">
        <f t="shared" si="26"/>
        <v>0</v>
      </c>
      <c r="I197" s="169">
        <f t="shared" si="27"/>
        <v>0</v>
      </c>
    </row>
    <row r="198" spans="1:9" ht="24.95" hidden="1" customHeight="1" x14ac:dyDescent="0.2">
      <c r="A198" s="341">
        <f>Datos!B206</f>
        <v>0</v>
      </c>
      <c r="B198" s="373" t="str">
        <f t="shared" si="21"/>
        <v/>
      </c>
      <c r="C198" s="374"/>
      <c r="D198" s="166" t="str">
        <f t="shared" si="22"/>
        <v/>
      </c>
      <c r="E198" s="167">
        <f t="shared" si="23"/>
        <v>0</v>
      </c>
      <c r="F198" s="168">
        <f t="shared" si="24"/>
        <v>0</v>
      </c>
      <c r="G198" s="131">
        <f t="shared" si="25"/>
        <v>0</v>
      </c>
      <c r="H198" s="131">
        <f t="shared" si="26"/>
        <v>0</v>
      </c>
      <c r="I198" s="169">
        <f t="shared" si="27"/>
        <v>0</v>
      </c>
    </row>
    <row r="199" spans="1:9" ht="24.95" hidden="1" customHeight="1" x14ac:dyDescent="0.2">
      <c r="A199" s="341">
        <f>Datos!B207</f>
        <v>0</v>
      </c>
      <c r="B199" s="373" t="str">
        <f t="shared" si="21"/>
        <v/>
      </c>
      <c r="C199" s="374"/>
      <c r="D199" s="166" t="str">
        <f t="shared" si="22"/>
        <v/>
      </c>
      <c r="E199" s="167">
        <f t="shared" si="23"/>
        <v>0</v>
      </c>
      <c r="F199" s="168">
        <f t="shared" si="24"/>
        <v>0</v>
      </c>
      <c r="G199" s="131">
        <f t="shared" si="25"/>
        <v>0</v>
      </c>
      <c r="H199" s="131">
        <f t="shared" si="26"/>
        <v>0</v>
      </c>
      <c r="I199" s="169">
        <f t="shared" si="27"/>
        <v>0</v>
      </c>
    </row>
    <row r="200" spans="1:9" ht="24.95" hidden="1" customHeight="1" x14ac:dyDescent="0.2">
      <c r="A200" s="341">
        <f>Datos!B208</f>
        <v>0</v>
      </c>
      <c r="B200" s="373" t="str">
        <f t="shared" si="21"/>
        <v/>
      </c>
      <c r="C200" s="374"/>
      <c r="D200" s="166" t="str">
        <f t="shared" si="22"/>
        <v/>
      </c>
      <c r="E200" s="167">
        <f t="shared" si="23"/>
        <v>0</v>
      </c>
      <c r="F200" s="168">
        <f t="shared" si="24"/>
        <v>0</v>
      </c>
      <c r="G200" s="131">
        <f t="shared" si="25"/>
        <v>0</v>
      </c>
      <c r="H200" s="131">
        <f t="shared" si="26"/>
        <v>0</v>
      </c>
      <c r="I200" s="169">
        <f t="shared" si="27"/>
        <v>0</v>
      </c>
    </row>
    <row r="201" spans="1:9" ht="24.95" hidden="1" customHeight="1" x14ac:dyDescent="0.2">
      <c r="A201" s="341">
        <f>Datos!B209</f>
        <v>0</v>
      </c>
      <c r="B201" s="373" t="str">
        <f t="shared" si="21"/>
        <v/>
      </c>
      <c r="C201" s="374"/>
      <c r="D201" s="166" t="str">
        <f t="shared" si="22"/>
        <v/>
      </c>
      <c r="E201" s="167">
        <f t="shared" si="23"/>
        <v>0</v>
      </c>
      <c r="F201" s="168">
        <f t="shared" si="24"/>
        <v>0</v>
      </c>
      <c r="G201" s="131">
        <f t="shared" si="25"/>
        <v>0</v>
      </c>
      <c r="H201" s="131">
        <f t="shared" si="26"/>
        <v>0</v>
      </c>
      <c r="I201" s="169">
        <f t="shared" si="27"/>
        <v>0</v>
      </c>
    </row>
    <row r="202" spans="1:9" ht="24.95" hidden="1" customHeight="1" x14ac:dyDescent="0.2">
      <c r="A202" s="341">
        <f>Datos!B210</f>
        <v>0</v>
      </c>
      <c r="B202" s="373" t="str">
        <f t="shared" si="21"/>
        <v/>
      </c>
      <c r="C202" s="374"/>
      <c r="D202" s="166" t="str">
        <f t="shared" si="22"/>
        <v/>
      </c>
      <c r="E202" s="167">
        <f t="shared" si="23"/>
        <v>0</v>
      </c>
      <c r="F202" s="168">
        <f t="shared" si="24"/>
        <v>0</v>
      </c>
      <c r="G202" s="131">
        <f t="shared" si="25"/>
        <v>0</v>
      </c>
      <c r="H202" s="131">
        <f t="shared" si="26"/>
        <v>0</v>
      </c>
      <c r="I202" s="169">
        <f t="shared" si="27"/>
        <v>0</v>
      </c>
    </row>
    <row r="203" spans="1:9" ht="24.95" hidden="1" customHeight="1" x14ac:dyDescent="0.2">
      <c r="A203" s="149">
        <f>Datos!B211</f>
        <v>0</v>
      </c>
      <c r="B203" s="373" t="str">
        <f t="shared" si="21"/>
        <v/>
      </c>
      <c r="C203" s="374"/>
      <c r="D203" s="166" t="str">
        <f t="shared" si="22"/>
        <v/>
      </c>
      <c r="E203" s="167">
        <f t="shared" si="23"/>
        <v>0</v>
      </c>
      <c r="F203" s="168">
        <f t="shared" si="24"/>
        <v>0</v>
      </c>
      <c r="G203" s="131">
        <f t="shared" si="25"/>
        <v>0</v>
      </c>
      <c r="H203" s="131">
        <f t="shared" si="26"/>
        <v>0</v>
      </c>
      <c r="I203" s="169">
        <f t="shared" si="27"/>
        <v>0</v>
      </c>
    </row>
    <row r="204" spans="1:9" ht="24.95" hidden="1" customHeight="1" x14ac:dyDescent="0.2">
      <c r="A204" s="149">
        <f>Datos!B212</f>
        <v>0</v>
      </c>
      <c r="B204" s="373" t="str">
        <f t="shared" si="21"/>
        <v/>
      </c>
      <c r="C204" s="374"/>
      <c r="D204" s="166" t="str">
        <f t="shared" si="22"/>
        <v/>
      </c>
      <c r="E204" s="167">
        <f t="shared" si="23"/>
        <v>0</v>
      </c>
      <c r="F204" s="168">
        <f t="shared" si="24"/>
        <v>0</v>
      </c>
      <c r="G204" s="131">
        <f t="shared" si="25"/>
        <v>0</v>
      </c>
      <c r="H204" s="131">
        <f t="shared" si="26"/>
        <v>0</v>
      </c>
      <c r="I204" s="169">
        <f t="shared" si="27"/>
        <v>0</v>
      </c>
    </row>
    <row r="205" spans="1:9" ht="24.95" hidden="1" customHeight="1" x14ac:dyDescent="0.2">
      <c r="A205" s="149">
        <f>Datos!B213</f>
        <v>0</v>
      </c>
      <c r="B205" s="373" t="str">
        <f t="shared" si="21"/>
        <v/>
      </c>
      <c r="C205" s="374"/>
      <c r="D205" s="166" t="str">
        <f t="shared" si="22"/>
        <v/>
      </c>
      <c r="E205" s="167">
        <f t="shared" si="23"/>
        <v>0</v>
      </c>
      <c r="F205" s="168">
        <f t="shared" si="24"/>
        <v>0</v>
      </c>
      <c r="G205" s="131">
        <f t="shared" si="25"/>
        <v>0</v>
      </c>
      <c r="H205" s="131">
        <f t="shared" si="26"/>
        <v>0</v>
      </c>
      <c r="I205" s="169">
        <f t="shared" si="27"/>
        <v>0</v>
      </c>
    </row>
    <row r="206" spans="1:9" ht="24.95" hidden="1" customHeight="1" x14ac:dyDescent="0.2">
      <c r="A206" s="149">
        <f>Datos!B214</f>
        <v>0</v>
      </c>
      <c r="B206" s="373" t="str">
        <f t="shared" si="21"/>
        <v/>
      </c>
      <c r="C206" s="374"/>
      <c r="D206" s="166" t="str">
        <f t="shared" si="22"/>
        <v/>
      </c>
      <c r="E206" s="167">
        <f t="shared" si="23"/>
        <v>0</v>
      </c>
      <c r="F206" s="168">
        <f t="shared" si="24"/>
        <v>0</v>
      </c>
      <c r="G206" s="131">
        <f t="shared" si="25"/>
        <v>0</v>
      </c>
      <c r="H206" s="131">
        <f t="shared" si="26"/>
        <v>0</v>
      </c>
      <c r="I206" s="169">
        <f t="shared" si="27"/>
        <v>0</v>
      </c>
    </row>
    <row r="207" spans="1:9" ht="24.95" hidden="1" customHeight="1" x14ac:dyDescent="0.2">
      <c r="A207" s="149">
        <f>Datos!B215</f>
        <v>0</v>
      </c>
      <c r="B207" s="373" t="str">
        <f t="shared" si="21"/>
        <v/>
      </c>
      <c r="C207" s="374"/>
      <c r="D207" s="166" t="str">
        <f t="shared" si="22"/>
        <v/>
      </c>
      <c r="E207" s="167">
        <f t="shared" si="23"/>
        <v>0</v>
      </c>
      <c r="F207" s="168">
        <f t="shared" si="24"/>
        <v>0</v>
      </c>
      <c r="G207" s="131">
        <f t="shared" si="25"/>
        <v>0</v>
      </c>
      <c r="H207" s="131">
        <f t="shared" si="26"/>
        <v>0</v>
      </c>
      <c r="I207" s="169">
        <f t="shared" si="27"/>
        <v>0</v>
      </c>
    </row>
    <row r="208" spans="1:9" ht="24.95" hidden="1" customHeight="1" x14ac:dyDescent="0.2">
      <c r="A208" s="149">
        <f>Datos!B216</f>
        <v>0</v>
      </c>
      <c r="B208" s="373" t="str">
        <f t="shared" ref="B208:B217" si="28">IFERROR(VLOOKUP(A208,Tabla_Datos,2,FALSE),"")</f>
        <v/>
      </c>
      <c r="C208" s="374"/>
      <c r="D208" s="166" t="str">
        <f t="shared" si="22"/>
        <v/>
      </c>
      <c r="E208" s="167">
        <f t="shared" si="23"/>
        <v>0</v>
      </c>
      <c r="F208" s="168">
        <f t="shared" si="24"/>
        <v>0</v>
      </c>
      <c r="G208" s="131">
        <f t="shared" si="25"/>
        <v>0</v>
      </c>
      <c r="H208" s="131">
        <f t="shared" si="26"/>
        <v>0</v>
      </c>
      <c r="I208" s="169">
        <f t="shared" si="27"/>
        <v>0</v>
      </c>
    </row>
    <row r="209" spans="1:9" ht="24.95" hidden="1" customHeight="1" x14ac:dyDescent="0.2">
      <c r="A209" s="149">
        <f>Datos!B217</f>
        <v>0</v>
      </c>
      <c r="B209" s="373" t="str">
        <f t="shared" si="28"/>
        <v/>
      </c>
      <c r="C209" s="374"/>
      <c r="D209" s="166" t="str">
        <f t="shared" si="22"/>
        <v/>
      </c>
      <c r="E209" s="167">
        <f t="shared" si="23"/>
        <v>0</v>
      </c>
      <c r="F209" s="168">
        <f t="shared" si="24"/>
        <v>0</v>
      </c>
      <c r="G209" s="131">
        <f t="shared" si="25"/>
        <v>0</v>
      </c>
      <c r="H209" s="131">
        <f t="shared" si="26"/>
        <v>0</v>
      </c>
      <c r="I209" s="169">
        <f t="shared" si="27"/>
        <v>0</v>
      </c>
    </row>
    <row r="210" spans="1:9" ht="24.95" hidden="1" customHeight="1" x14ac:dyDescent="0.2">
      <c r="A210" s="149">
        <f>Datos!B218</f>
        <v>0</v>
      </c>
      <c r="B210" s="373" t="str">
        <f t="shared" si="28"/>
        <v/>
      </c>
      <c r="C210" s="374"/>
      <c r="D210" s="166" t="str">
        <f t="shared" ref="D210:D217" si="29">IFERROR(VLOOKUP(A210,Tabla_Datos,3,FALSE),"")</f>
        <v/>
      </c>
      <c r="E210" s="167">
        <f t="shared" si="23"/>
        <v>0</v>
      </c>
      <c r="F210" s="168">
        <f t="shared" si="24"/>
        <v>0</v>
      </c>
      <c r="G210" s="131">
        <f t="shared" si="25"/>
        <v>0</v>
      </c>
      <c r="H210" s="131">
        <f t="shared" si="26"/>
        <v>0</v>
      </c>
      <c r="I210" s="169">
        <f t="shared" si="27"/>
        <v>0</v>
      </c>
    </row>
    <row r="211" spans="1:9" ht="24.95" hidden="1" customHeight="1" x14ac:dyDescent="0.2">
      <c r="A211" s="149">
        <f>Datos!B219</f>
        <v>0</v>
      </c>
      <c r="B211" s="373" t="str">
        <f t="shared" si="28"/>
        <v/>
      </c>
      <c r="C211" s="374"/>
      <c r="D211" s="166" t="str">
        <f t="shared" si="29"/>
        <v/>
      </c>
      <c r="E211" s="167">
        <f t="shared" ref="E211:E217" si="30">IFERROR(VLOOKUP(A211,Tabla_Datos,4,FALSE),0)</f>
        <v>0</v>
      </c>
      <c r="F211" s="168">
        <f t="shared" ref="F211:F217" si="31">IFERROR(VLOOKUP(A211,Tabla_Analisis_Precio,7,FALSE),0)</f>
        <v>0</v>
      </c>
      <c r="G211" s="131">
        <f t="shared" ref="G211:G217" si="32">ROUND(PrecioUnitario(F211,Costo_Financiero,Gasto_Generales_Porcentaje,Beneficio,Ingresos_Brutos,IVA),2)</f>
        <v>0</v>
      </c>
      <c r="H211" s="131">
        <f t="shared" ref="H211:H217" si="33">ROUND(E211*G211,2)</f>
        <v>0</v>
      </c>
      <c r="I211" s="169">
        <f t="shared" ref="I211:I217" si="34">IFERROR(H211/Monto_Oferta,0)</f>
        <v>0</v>
      </c>
    </row>
    <row r="212" spans="1:9" ht="24.95" hidden="1" customHeight="1" x14ac:dyDescent="0.2">
      <c r="A212" s="149">
        <f>Datos!B220</f>
        <v>0</v>
      </c>
      <c r="B212" s="373" t="str">
        <f t="shared" si="28"/>
        <v/>
      </c>
      <c r="C212" s="374"/>
      <c r="D212" s="166" t="str">
        <f t="shared" si="29"/>
        <v/>
      </c>
      <c r="E212" s="167">
        <f t="shared" si="30"/>
        <v>0</v>
      </c>
      <c r="F212" s="168">
        <f t="shared" si="31"/>
        <v>0</v>
      </c>
      <c r="G212" s="131">
        <f t="shared" si="32"/>
        <v>0</v>
      </c>
      <c r="H212" s="131">
        <f t="shared" si="33"/>
        <v>0</v>
      </c>
      <c r="I212" s="169">
        <f t="shared" si="34"/>
        <v>0</v>
      </c>
    </row>
    <row r="213" spans="1:9" ht="24.95" hidden="1" customHeight="1" x14ac:dyDescent="0.2">
      <c r="A213" s="149">
        <f>Datos!B221</f>
        <v>0</v>
      </c>
      <c r="B213" s="373" t="str">
        <f t="shared" si="28"/>
        <v/>
      </c>
      <c r="C213" s="374"/>
      <c r="D213" s="166" t="str">
        <f t="shared" si="29"/>
        <v/>
      </c>
      <c r="E213" s="167">
        <f t="shared" si="30"/>
        <v>0</v>
      </c>
      <c r="F213" s="168">
        <f t="shared" si="31"/>
        <v>0</v>
      </c>
      <c r="G213" s="131">
        <f t="shared" si="32"/>
        <v>0</v>
      </c>
      <c r="H213" s="131">
        <f t="shared" si="33"/>
        <v>0</v>
      </c>
      <c r="I213" s="169">
        <f t="shared" si="34"/>
        <v>0</v>
      </c>
    </row>
    <row r="214" spans="1:9" ht="24.95" hidden="1" customHeight="1" x14ac:dyDescent="0.2">
      <c r="A214" s="149">
        <f>Datos!B222</f>
        <v>0</v>
      </c>
      <c r="B214" s="373" t="str">
        <f t="shared" si="28"/>
        <v/>
      </c>
      <c r="C214" s="374"/>
      <c r="D214" s="166" t="str">
        <f t="shared" si="29"/>
        <v/>
      </c>
      <c r="E214" s="167">
        <f t="shared" si="30"/>
        <v>0</v>
      </c>
      <c r="F214" s="168">
        <f t="shared" si="31"/>
        <v>0</v>
      </c>
      <c r="G214" s="131">
        <f t="shared" si="32"/>
        <v>0</v>
      </c>
      <c r="H214" s="131">
        <f t="shared" si="33"/>
        <v>0</v>
      </c>
      <c r="I214" s="169">
        <f t="shared" si="34"/>
        <v>0</v>
      </c>
    </row>
    <row r="215" spans="1:9" ht="24.95" hidden="1" customHeight="1" x14ac:dyDescent="0.2">
      <c r="A215" s="149">
        <f>Datos!B223</f>
        <v>0</v>
      </c>
      <c r="B215" s="373" t="str">
        <f t="shared" si="28"/>
        <v/>
      </c>
      <c r="C215" s="374"/>
      <c r="D215" s="166" t="str">
        <f t="shared" si="29"/>
        <v/>
      </c>
      <c r="E215" s="167">
        <f t="shared" si="30"/>
        <v>0</v>
      </c>
      <c r="F215" s="168">
        <f t="shared" si="31"/>
        <v>0</v>
      </c>
      <c r="G215" s="131">
        <f t="shared" si="32"/>
        <v>0</v>
      </c>
      <c r="H215" s="131">
        <f t="shared" si="33"/>
        <v>0</v>
      </c>
      <c r="I215" s="169">
        <f t="shared" si="34"/>
        <v>0</v>
      </c>
    </row>
    <row r="216" spans="1:9" ht="24.95" hidden="1" customHeight="1" x14ac:dyDescent="0.2">
      <c r="A216" s="149">
        <f>Datos!B224</f>
        <v>0</v>
      </c>
      <c r="B216" s="373" t="str">
        <f t="shared" si="28"/>
        <v/>
      </c>
      <c r="C216" s="374"/>
      <c r="D216" s="166" t="str">
        <f t="shared" si="29"/>
        <v/>
      </c>
      <c r="E216" s="167">
        <f t="shared" si="30"/>
        <v>0</v>
      </c>
      <c r="F216" s="168">
        <f t="shared" si="31"/>
        <v>0</v>
      </c>
      <c r="G216" s="131">
        <f t="shared" si="32"/>
        <v>0</v>
      </c>
      <c r="H216" s="131">
        <f t="shared" si="33"/>
        <v>0</v>
      </c>
      <c r="I216" s="169">
        <f t="shared" si="34"/>
        <v>0</v>
      </c>
    </row>
    <row r="217" spans="1:9" ht="24.95" hidden="1" customHeight="1" x14ac:dyDescent="0.2">
      <c r="A217" s="149">
        <f>Datos!B225</f>
        <v>0</v>
      </c>
      <c r="B217" s="373" t="str">
        <f t="shared" si="28"/>
        <v/>
      </c>
      <c r="C217" s="374"/>
      <c r="D217" s="166" t="str">
        <f t="shared" si="29"/>
        <v/>
      </c>
      <c r="E217" s="167">
        <f t="shared" si="30"/>
        <v>0</v>
      </c>
      <c r="F217" s="168">
        <f t="shared" si="31"/>
        <v>0</v>
      </c>
      <c r="G217" s="131">
        <f t="shared" si="32"/>
        <v>0</v>
      </c>
      <c r="H217" s="131">
        <f t="shared" si="33"/>
        <v>0</v>
      </c>
      <c r="I217" s="169">
        <f t="shared" si="34"/>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3"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5"/>
      <c r="E222" s="194">
        <f>Costo_Financiero</f>
        <v>0</v>
      </c>
      <c r="F222" s="86"/>
      <c r="G222" s="152"/>
      <c r="H222" s="195">
        <f>ROUND(H221*Costo_Financiero,2)</f>
        <v>0</v>
      </c>
      <c r="I222" s="190"/>
    </row>
    <row r="223" spans="1:9" ht="20.100000000000001" customHeight="1" x14ac:dyDescent="0.2">
      <c r="A223" s="191" t="s">
        <v>954</v>
      </c>
      <c r="B223" s="196" t="s">
        <v>1157</v>
      </c>
      <c r="C223" s="197"/>
      <c r="D223" s="265"/>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63" t="str">
        <f>"El presente presupuesto asciende a la suma de: " &amp; UPPER(CONVERTIRNUM(Monto_Oferta))</f>
        <v>El presente presupuesto asciende a la suma de: CERO PESOS CON 00/100</v>
      </c>
      <c r="C232" s="363"/>
      <c r="D232" s="363"/>
      <c r="E232" s="363"/>
      <c r="F232" s="363"/>
      <c r="G232" s="363"/>
      <c r="H232" s="363"/>
      <c r="I232" s="363"/>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7.1</v>
      </c>
    </row>
    <row r="1196" spans="2:2" x14ac:dyDescent="0.2">
      <c r="B1196" s="160">
        <v>5</v>
      </c>
    </row>
    <row r="1197" spans="2:2" x14ac:dyDescent="0.2">
      <c r="B1197" s="160" t="str">
        <f>CyP!A43</f>
        <v>7.2</v>
      </c>
    </row>
    <row r="1246" spans="2:2" x14ac:dyDescent="0.2">
      <c r="B1246" s="160">
        <v>5</v>
      </c>
    </row>
    <row r="1247" spans="2:2" x14ac:dyDescent="0.2">
      <c r="B1247" s="160">
        <f>CyP!A44</f>
        <v>0</v>
      </c>
    </row>
    <row r="1296" spans="2:2" x14ac:dyDescent="0.2">
      <c r="B1296" s="160">
        <v>5</v>
      </c>
    </row>
    <row r="1297" spans="2:2" x14ac:dyDescent="0.2">
      <c r="B1297" s="160">
        <f>CyP!A45</f>
        <v>0</v>
      </c>
    </row>
    <row r="1347" spans="2:2" x14ac:dyDescent="0.2">
      <c r="B1347" s="160">
        <f>CyP!A46</f>
        <v>0</v>
      </c>
    </row>
    <row r="1396" spans="2:2" x14ac:dyDescent="0.2">
      <c r="B1396" s="160">
        <v>7</v>
      </c>
    </row>
    <row r="1397" spans="2:2" x14ac:dyDescent="0.2">
      <c r="B1397" s="160">
        <f>CyP!A48</f>
        <v>0</v>
      </c>
    </row>
    <row r="1447" spans="2:2" x14ac:dyDescent="0.2">
      <c r="B1447" s="160">
        <f>CyP!A49</f>
        <v>0</v>
      </c>
    </row>
    <row r="1496" spans="2:2" x14ac:dyDescent="0.2">
      <c r="B1496" s="160">
        <v>8</v>
      </c>
    </row>
    <row r="1497" spans="2:2" x14ac:dyDescent="0.2">
      <c r="B1497" s="160">
        <f>CyP!A51</f>
        <v>0</v>
      </c>
    </row>
    <row r="1546" spans="2:2" x14ac:dyDescent="0.2">
      <c r="B1546" s="160">
        <v>8</v>
      </c>
    </row>
    <row r="1547" spans="2:2" x14ac:dyDescent="0.2">
      <c r="B1547" s="160">
        <f>CyP!A52</f>
        <v>0</v>
      </c>
    </row>
    <row r="1596" spans="2:2" x14ac:dyDescent="0.2">
      <c r="B1596" s="160">
        <v>8</v>
      </c>
    </row>
    <row r="1597" spans="2:2" x14ac:dyDescent="0.2">
      <c r="B1597" s="160">
        <f>CyP!A53</f>
        <v>0</v>
      </c>
    </row>
    <row r="1646" spans="2:2" x14ac:dyDescent="0.2">
      <c r="B1646" s="160">
        <v>8</v>
      </c>
    </row>
    <row r="1647" spans="2:2" x14ac:dyDescent="0.2">
      <c r="B1647" s="160">
        <f>CyP!A54</f>
        <v>0</v>
      </c>
    </row>
    <row r="1696" spans="2:2" x14ac:dyDescent="0.2">
      <c r="B1696" s="160">
        <v>8</v>
      </c>
    </row>
    <row r="1697" spans="2:2" x14ac:dyDescent="0.2">
      <c r="B1697" s="160">
        <f>CyP!A55</f>
        <v>0</v>
      </c>
    </row>
    <row r="1747" spans="2:2" x14ac:dyDescent="0.2">
      <c r="B1747" s="160">
        <f>CyP!A56</f>
        <v>0</v>
      </c>
    </row>
    <row r="1797" spans="2:2" x14ac:dyDescent="0.2">
      <c r="B1797" s="160">
        <f>CyP!A57</f>
        <v>0</v>
      </c>
    </row>
    <row r="1847" spans="2:2" x14ac:dyDescent="0.2">
      <c r="B1847" s="160">
        <f>CyP!A58</f>
        <v>0</v>
      </c>
    </row>
    <row r="1896" spans="2:2" x14ac:dyDescent="0.2">
      <c r="B1896" s="160">
        <v>12</v>
      </c>
    </row>
    <row r="1897" spans="2:2" x14ac:dyDescent="0.2">
      <c r="B1897" s="160">
        <f>CyP!A60</f>
        <v>0</v>
      </c>
    </row>
    <row r="1946" spans="2:2" x14ac:dyDescent="0.2">
      <c r="B1946" s="160">
        <v>12</v>
      </c>
    </row>
    <row r="1947" spans="2:2" x14ac:dyDescent="0.2">
      <c r="B1947" s="160">
        <f>CyP!A61</f>
        <v>0</v>
      </c>
    </row>
    <row r="1996" spans="2:2" x14ac:dyDescent="0.2">
      <c r="B1996" s="160">
        <v>12</v>
      </c>
    </row>
    <row r="1997" spans="2:2" x14ac:dyDescent="0.2">
      <c r="B1997" s="160">
        <f>CyP!A62</f>
        <v>0</v>
      </c>
    </row>
    <row r="2046" spans="2:2" x14ac:dyDescent="0.2">
      <c r="B2046" s="160">
        <v>12</v>
      </c>
    </row>
    <row r="2047" spans="2:2" x14ac:dyDescent="0.2">
      <c r="B2047" s="160">
        <f>CyP!A63</f>
        <v>0</v>
      </c>
    </row>
    <row r="2096" spans="2:2" x14ac:dyDescent="0.2">
      <c r="B2096" s="160">
        <v>12</v>
      </c>
    </row>
    <row r="2097" spans="2:2" x14ac:dyDescent="0.2">
      <c r="B2097" s="160">
        <f>CyP!A64</f>
        <v>0</v>
      </c>
    </row>
    <row r="2146" spans="2:2" x14ac:dyDescent="0.2">
      <c r="B2146" s="160">
        <v>13</v>
      </c>
    </row>
    <row r="2147" spans="2:2" x14ac:dyDescent="0.2">
      <c r="B2147" s="160">
        <f>CyP!A66</f>
        <v>0</v>
      </c>
    </row>
    <row r="2196" spans="2:2" x14ac:dyDescent="0.2">
      <c r="B2196" s="160">
        <v>13</v>
      </c>
    </row>
    <row r="2197" spans="2:2" x14ac:dyDescent="0.2">
      <c r="B2197" s="160">
        <f>CyP!A67</f>
        <v>0</v>
      </c>
    </row>
  </sheetData>
  <sheetProtection password="D3AC" sheet="1" objects="1" scenarios="1"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M13" sqref="M13"/>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9" t="s">
        <v>37</v>
      </c>
      <c r="B1" s="270"/>
      <c r="C1" s="270"/>
      <c r="D1" s="270"/>
      <c r="E1" s="270"/>
      <c r="F1" s="270"/>
      <c r="G1" s="271"/>
    </row>
    <row r="2" spans="1:123" ht="24" customHeight="1" x14ac:dyDescent="0.2">
      <c r="A2" s="272" t="s">
        <v>602</v>
      </c>
      <c r="B2" s="97" t="str">
        <f>Comitente</f>
        <v>CA.ME. SAN JUAN SOCIEDAD DEL ESTADO</v>
      </c>
      <c r="C2" s="92"/>
      <c r="D2" s="98"/>
      <c r="E2" s="98"/>
      <c r="F2" s="99"/>
      <c r="G2" s="273"/>
    </row>
    <row r="3" spans="1:123" ht="24" customHeight="1" x14ac:dyDescent="0.2">
      <c r="A3" s="272" t="s">
        <v>603</v>
      </c>
      <c r="B3" s="97">
        <f>Contratista</f>
        <v>0</v>
      </c>
      <c r="C3" s="93"/>
      <c r="D3" s="93"/>
      <c r="E3" s="93"/>
      <c r="F3" s="100"/>
      <c r="G3" s="274"/>
    </row>
    <row r="4" spans="1:123" ht="24" customHeight="1" x14ac:dyDescent="0.2">
      <c r="A4" s="272" t="s">
        <v>24</v>
      </c>
      <c r="B4" s="391" t="str">
        <f>Obra</f>
        <v>CIERRE PERIMETRAL - OBRA CIVIL Ca.Me. SAN JUAN S.E.</v>
      </c>
      <c r="C4" s="391"/>
      <c r="D4" s="391"/>
      <c r="E4" s="93"/>
      <c r="F4" s="100" t="s">
        <v>38</v>
      </c>
      <c r="G4" s="275">
        <f>Fecha_Base</f>
        <v>44711</v>
      </c>
    </row>
    <row r="5" spans="1:123" ht="24" customHeight="1" x14ac:dyDescent="0.2">
      <c r="A5" s="276" t="s">
        <v>601</v>
      </c>
      <c r="B5" s="94" t="str">
        <f>Ubicación</f>
        <v>DEPARTAMENTO SARMIENTO</v>
      </c>
      <c r="C5" s="94"/>
      <c r="D5" s="101"/>
      <c r="E5" s="102"/>
      <c r="F5" s="103"/>
      <c r="G5" s="277"/>
    </row>
    <row r="6" spans="1:123" ht="24" customHeight="1" x14ac:dyDescent="0.2">
      <c r="A6" s="276" t="s">
        <v>39</v>
      </c>
      <c r="B6" s="104">
        <f>IFERROR(VALUE(LEFT(B7,FIND(".",B7)-1)),"")</f>
        <v>1</v>
      </c>
      <c r="C6" s="95" t="str">
        <f>IFERROR(VLOOKUP(B6,Tabla_CyP,2,FALSE),"")</f>
        <v>TRABAJOS PRELIMINARES</v>
      </c>
      <c r="D6" s="95"/>
      <c r="E6" s="102"/>
      <c r="F6" s="103"/>
      <c r="G6" s="277"/>
    </row>
    <row r="7" spans="1:123" ht="24" customHeight="1" x14ac:dyDescent="0.2">
      <c r="A7" s="276" t="s">
        <v>25</v>
      </c>
      <c r="B7" s="105" t="str">
        <f>IFERROR(VLOOKUP(COUNTIF($A$1:A7,"ANALISIS DE PRECIOS"),Tabla_NumeroItem,2,FALSE),"")</f>
        <v>1.1</v>
      </c>
      <c r="C7" s="95" t="str">
        <f>IFERROR(VLOOKUP(B7,Tabla_CyP,2,FALSE),"")</f>
        <v>Limpieza de Terreno y Desmonte</v>
      </c>
      <c r="D7" s="101"/>
      <c r="E7" s="102"/>
      <c r="F7" s="100" t="s">
        <v>26</v>
      </c>
      <c r="G7" s="278" t="str">
        <f>IFERROR(VLOOKUP(B7,Tabla_CyP,4,FALSE),"")</f>
        <v>gl</v>
      </c>
    </row>
    <row r="8" spans="1:123" ht="24" customHeight="1" x14ac:dyDescent="0.2">
      <c r="A8" s="276"/>
      <c r="B8" s="94"/>
      <c r="C8" s="95"/>
      <c r="D8" s="101"/>
      <c r="E8" s="102"/>
      <c r="F8" s="103"/>
      <c r="G8" s="277"/>
    </row>
    <row r="9" spans="1:123" ht="24" customHeight="1" x14ac:dyDescent="0.2">
      <c r="A9" s="378" t="s">
        <v>507</v>
      </c>
      <c r="B9" s="379"/>
      <c r="C9" s="380" t="s">
        <v>0</v>
      </c>
      <c r="D9" s="380" t="s">
        <v>27</v>
      </c>
      <c r="E9" s="386" t="s">
        <v>28</v>
      </c>
      <c r="F9" s="388" t="s">
        <v>29</v>
      </c>
      <c r="G9" s="388" t="s">
        <v>30</v>
      </c>
    </row>
    <row r="10" spans="1:123" s="107" customFormat="1" ht="24" customHeight="1" x14ac:dyDescent="0.2">
      <c r="A10" s="106" t="s">
        <v>508</v>
      </c>
      <c r="B10" s="106" t="s">
        <v>509</v>
      </c>
      <c r="C10" s="381"/>
      <c r="D10" s="381"/>
      <c r="E10" s="387"/>
      <c r="F10" s="389"/>
      <c r="G10" s="38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9"/>
      <c r="B11" s="108"/>
      <c r="C11" s="267" t="s">
        <v>604</v>
      </c>
      <c r="D11" s="109"/>
      <c r="E11" s="110"/>
      <c r="F11" s="111"/>
      <c r="G11" s="280"/>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1">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1">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1">
        <f t="shared" si="4"/>
        <v>0</v>
      </c>
    </row>
    <row r="15" spans="1:123" s="218" customFormat="1" ht="24" customHeight="1" x14ac:dyDescent="0.2">
      <c r="A15" s="213" t="str">
        <f t="shared" si="0"/>
        <v/>
      </c>
      <c r="B15" s="211" t="str">
        <f t="shared" si="3"/>
        <v/>
      </c>
      <c r="C15" s="212"/>
      <c r="D15" s="213" t="str">
        <f t="shared" si="1"/>
        <v/>
      </c>
      <c r="E15" s="214"/>
      <c r="F15" s="215">
        <f t="shared" si="2"/>
        <v>0</v>
      </c>
      <c r="G15" s="281">
        <f t="shared" si="4"/>
        <v>0</v>
      </c>
    </row>
    <row r="16" spans="1:123" s="218" customFormat="1" ht="24" customHeight="1" x14ac:dyDescent="0.2">
      <c r="A16" s="213" t="str">
        <f t="shared" si="0"/>
        <v/>
      </c>
      <c r="B16" s="211" t="str">
        <f t="shared" si="3"/>
        <v/>
      </c>
      <c r="C16" s="212"/>
      <c r="D16" s="213" t="str">
        <f t="shared" si="1"/>
        <v/>
      </c>
      <c r="E16" s="214"/>
      <c r="F16" s="215">
        <f t="shared" si="2"/>
        <v>0</v>
      </c>
      <c r="G16" s="281">
        <f t="shared" si="4"/>
        <v>0</v>
      </c>
    </row>
    <row r="17" spans="1:7" s="218" customFormat="1" ht="24" customHeight="1" x14ac:dyDescent="0.2">
      <c r="A17" s="213" t="str">
        <f t="shared" si="0"/>
        <v/>
      </c>
      <c r="B17" s="211" t="str">
        <f t="shared" si="3"/>
        <v/>
      </c>
      <c r="C17" s="212"/>
      <c r="D17" s="213" t="str">
        <f t="shared" si="1"/>
        <v/>
      </c>
      <c r="E17" s="214"/>
      <c r="F17" s="215">
        <f t="shared" si="2"/>
        <v>0</v>
      </c>
      <c r="G17" s="281">
        <f t="shared" si="4"/>
        <v>0</v>
      </c>
    </row>
    <row r="18" spans="1:7" s="218" customFormat="1" ht="24" customHeight="1" x14ac:dyDescent="0.2">
      <c r="A18" s="213" t="str">
        <f t="shared" si="0"/>
        <v/>
      </c>
      <c r="B18" s="211" t="str">
        <f t="shared" si="3"/>
        <v/>
      </c>
      <c r="C18" s="212"/>
      <c r="D18" s="213" t="str">
        <f t="shared" si="1"/>
        <v/>
      </c>
      <c r="E18" s="214"/>
      <c r="F18" s="215">
        <f t="shared" si="2"/>
        <v>0</v>
      </c>
      <c r="G18" s="281">
        <f t="shared" si="4"/>
        <v>0</v>
      </c>
    </row>
    <row r="19" spans="1:7" s="218" customFormat="1" ht="24" customHeight="1" x14ac:dyDescent="0.2">
      <c r="A19" s="213" t="str">
        <f t="shared" si="0"/>
        <v/>
      </c>
      <c r="B19" s="211" t="str">
        <f t="shared" si="3"/>
        <v/>
      </c>
      <c r="C19" s="212"/>
      <c r="D19" s="213" t="str">
        <f t="shared" si="1"/>
        <v/>
      </c>
      <c r="E19" s="214"/>
      <c r="F19" s="215">
        <f t="shared" si="2"/>
        <v>0</v>
      </c>
      <c r="G19" s="281">
        <f t="shared" si="4"/>
        <v>0</v>
      </c>
    </row>
    <row r="20" spans="1:7" s="218" customFormat="1" ht="24" customHeight="1" x14ac:dyDescent="0.2">
      <c r="A20" s="213" t="str">
        <f t="shared" si="0"/>
        <v/>
      </c>
      <c r="B20" s="211" t="str">
        <f t="shared" si="3"/>
        <v/>
      </c>
      <c r="C20" s="212"/>
      <c r="D20" s="213" t="str">
        <f t="shared" si="1"/>
        <v/>
      </c>
      <c r="E20" s="214"/>
      <c r="F20" s="215">
        <f t="shared" si="2"/>
        <v>0</v>
      </c>
      <c r="G20" s="281">
        <f t="shared" si="4"/>
        <v>0</v>
      </c>
    </row>
    <row r="21" spans="1:7" s="218" customFormat="1" ht="24" customHeight="1" x14ac:dyDescent="0.2">
      <c r="A21" s="213" t="str">
        <f t="shared" si="0"/>
        <v/>
      </c>
      <c r="B21" s="211" t="str">
        <f t="shared" si="3"/>
        <v/>
      </c>
      <c r="C21" s="212"/>
      <c r="D21" s="213" t="str">
        <f t="shared" si="1"/>
        <v/>
      </c>
      <c r="E21" s="214"/>
      <c r="F21" s="215">
        <f t="shared" si="2"/>
        <v>0</v>
      </c>
      <c r="G21" s="281">
        <f t="shared" si="4"/>
        <v>0</v>
      </c>
    </row>
    <row r="22" spans="1:7" s="218" customFormat="1" ht="24" customHeight="1" x14ac:dyDescent="0.2">
      <c r="A22" s="213" t="str">
        <f t="shared" si="0"/>
        <v/>
      </c>
      <c r="B22" s="211" t="str">
        <f t="shared" si="3"/>
        <v/>
      </c>
      <c r="C22" s="212"/>
      <c r="D22" s="213" t="str">
        <f t="shared" si="1"/>
        <v/>
      </c>
      <c r="E22" s="214"/>
      <c r="F22" s="215">
        <f t="shared" si="2"/>
        <v>0</v>
      </c>
      <c r="G22" s="281">
        <f t="shared" si="4"/>
        <v>0</v>
      </c>
    </row>
    <row r="23" spans="1:7" s="218" customFormat="1" ht="24" customHeight="1" x14ac:dyDescent="0.2">
      <c r="A23" s="213" t="str">
        <f t="shared" si="0"/>
        <v/>
      </c>
      <c r="B23" s="211" t="str">
        <f t="shared" si="3"/>
        <v/>
      </c>
      <c r="C23" s="212"/>
      <c r="D23" s="213" t="str">
        <f t="shared" si="1"/>
        <v/>
      </c>
      <c r="E23" s="214"/>
      <c r="F23" s="215">
        <f t="shared" si="2"/>
        <v>0</v>
      </c>
      <c r="G23" s="281">
        <f t="shared" si="4"/>
        <v>0</v>
      </c>
    </row>
    <row r="24" spans="1:7" s="218" customFormat="1" ht="24" customHeight="1" x14ac:dyDescent="0.2">
      <c r="A24" s="213" t="str">
        <f t="shared" si="0"/>
        <v/>
      </c>
      <c r="B24" s="211" t="str">
        <f t="shared" si="3"/>
        <v/>
      </c>
      <c r="C24" s="212"/>
      <c r="D24" s="213" t="str">
        <f t="shared" si="1"/>
        <v/>
      </c>
      <c r="E24" s="214"/>
      <c r="F24" s="215">
        <f t="shared" si="2"/>
        <v>0</v>
      </c>
      <c r="G24" s="281">
        <f t="shared" si="4"/>
        <v>0</v>
      </c>
    </row>
    <row r="25" spans="1:7" s="218" customFormat="1" ht="24" customHeight="1" x14ac:dyDescent="0.2">
      <c r="A25" s="213" t="str">
        <f t="shared" si="0"/>
        <v/>
      </c>
      <c r="B25" s="211" t="str">
        <f t="shared" si="3"/>
        <v/>
      </c>
      <c r="C25" s="212"/>
      <c r="D25" s="213" t="str">
        <f t="shared" si="1"/>
        <v/>
      </c>
      <c r="E25" s="214"/>
      <c r="F25" s="216">
        <f t="shared" si="2"/>
        <v>0</v>
      </c>
      <c r="G25" s="281">
        <f t="shared" si="4"/>
        <v>0</v>
      </c>
    </row>
    <row r="26" spans="1:7" ht="24" customHeight="1" x14ac:dyDescent="0.2">
      <c r="A26" s="282"/>
      <c r="B26" s="95"/>
      <c r="C26" s="95"/>
      <c r="D26" s="101"/>
      <c r="E26" s="102"/>
      <c r="F26" s="268" t="s">
        <v>31</v>
      </c>
      <c r="G26" s="283">
        <f>SUBTOTAL(9,G12:G25)</f>
        <v>0</v>
      </c>
    </row>
    <row r="27" spans="1:7" ht="24" customHeight="1" x14ac:dyDescent="0.2">
      <c r="A27" s="282"/>
      <c r="B27" s="95"/>
      <c r="C27" s="266" t="s">
        <v>605</v>
      </c>
      <c r="D27" s="101"/>
      <c r="E27" s="102"/>
      <c r="F27" s="103"/>
      <c r="G27" s="284"/>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1">
        <f>ROUND(E28*F28,2)</f>
        <v>0</v>
      </c>
    </row>
    <row r="29" spans="1:7" s="218" customFormat="1" ht="24" customHeight="1" x14ac:dyDescent="0.2">
      <c r="A29" s="213" t="str">
        <f t="shared" si="5"/>
        <v/>
      </c>
      <c r="B29" s="211">
        <f t="shared" si="6"/>
        <v>0</v>
      </c>
      <c r="C29" s="212"/>
      <c r="D29" s="213" t="str">
        <f t="shared" si="7"/>
        <v/>
      </c>
      <c r="E29" s="214"/>
      <c r="F29" s="217">
        <f t="shared" si="8"/>
        <v>0</v>
      </c>
      <c r="G29" s="281">
        <f>ROUND(E29*F29,2)</f>
        <v>0</v>
      </c>
    </row>
    <row r="30" spans="1:7" s="218" customFormat="1" ht="24" customHeight="1" x14ac:dyDescent="0.2">
      <c r="A30" s="213" t="str">
        <f t="shared" si="5"/>
        <v/>
      </c>
      <c r="B30" s="211">
        <f t="shared" si="6"/>
        <v>0</v>
      </c>
      <c r="C30" s="212"/>
      <c r="D30" s="213" t="str">
        <f t="shared" si="7"/>
        <v/>
      </c>
      <c r="E30" s="214"/>
      <c r="F30" s="217">
        <f t="shared" si="8"/>
        <v>0</v>
      </c>
      <c r="G30" s="281">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1">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1">
        <f t="shared" si="9"/>
        <v>0</v>
      </c>
    </row>
    <row r="33" spans="1:7" s="218" customFormat="1" ht="24" customHeight="1" x14ac:dyDescent="0.2">
      <c r="A33" s="213" t="str">
        <f t="shared" si="5"/>
        <v/>
      </c>
      <c r="B33" s="211">
        <f t="shared" si="6"/>
        <v>0</v>
      </c>
      <c r="C33" s="212"/>
      <c r="D33" s="213" t="str">
        <f t="shared" si="10"/>
        <v/>
      </c>
      <c r="E33" s="214"/>
      <c r="F33" s="215">
        <f t="shared" si="8"/>
        <v>0</v>
      </c>
      <c r="G33" s="281">
        <f t="shared" si="9"/>
        <v>0</v>
      </c>
    </row>
    <row r="34" spans="1:7" s="218" customFormat="1" ht="24" customHeight="1" x14ac:dyDescent="0.2">
      <c r="A34" s="213" t="str">
        <f t="shared" si="5"/>
        <v/>
      </c>
      <c r="B34" s="211">
        <f t="shared" si="6"/>
        <v>0</v>
      </c>
      <c r="C34" s="212"/>
      <c r="D34" s="213" t="str">
        <f t="shared" si="10"/>
        <v/>
      </c>
      <c r="E34" s="214"/>
      <c r="F34" s="215">
        <f t="shared" si="8"/>
        <v>0</v>
      </c>
      <c r="G34" s="281">
        <f t="shared" si="9"/>
        <v>0</v>
      </c>
    </row>
    <row r="35" spans="1:7" s="218" customFormat="1" ht="24" customHeight="1" x14ac:dyDescent="0.2">
      <c r="A35" s="213" t="str">
        <f t="shared" si="5"/>
        <v/>
      </c>
      <c r="B35" s="211">
        <f t="shared" si="6"/>
        <v>0</v>
      </c>
      <c r="C35" s="212"/>
      <c r="D35" s="213" t="str">
        <f t="shared" si="10"/>
        <v/>
      </c>
      <c r="E35" s="214"/>
      <c r="F35" s="215">
        <f t="shared" si="8"/>
        <v>0</v>
      </c>
      <c r="G35" s="281">
        <f t="shared" si="9"/>
        <v>0</v>
      </c>
    </row>
    <row r="36" spans="1:7" ht="24" customHeight="1" x14ac:dyDescent="0.2">
      <c r="A36" s="282"/>
      <c r="B36" s="95"/>
      <c r="C36" s="95"/>
      <c r="D36" s="101"/>
      <c r="E36" s="102"/>
      <c r="F36" s="268" t="s">
        <v>32</v>
      </c>
      <c r="G36" s="283">
        <f>SUBTOTAL(9,G28:G35)</f>
        <v>0</v>
      </c>
    </row>
    <row r="37" spans="1:7" ht="24" customHeight="1" x14ac:dyDescent="0.2">
      <c r="A37" s="282"/>
      <c r="B37" s="95"/>
      <c r="C37" s="266" t="s">
        <v>606</v>
      </c>
      <c r="D37" s="101"/>
      <c r="E37" s="102"/>
      <c r="F37" s="103"/>
      <c r="G37" s="284"/>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1">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1">
        <f t="shared" si="15"/>
        <v>0</v>
      </c>
    </row>
    <row r="40" spans="1:7" s="218" customFormat="1" ht="24" customHeight="1" x14ac:dyDescent="0.2">
      <c r="A40" s="213" t="str">
        <f t="shared" si="11"/>
        <v/>
      </c>
      <c r="B40" s="211" t="str">
        <f t="shared" si="12"/>
        <v/>
      </c>
      <c r="C40" s="212"/>
      <c r="D40" s="213" t="str">
        <f t="shared" si="13"/>
        <v/>
      </c>
      <c r="E40" s="214"/>
      <c r="F40" s="215">
        <f t="shared" si="14"/>
        <v>0</v>
      </c>
      <c r="G40" s="281">
        <f t="shared" si="15"/>
        <v>0</v>
      </c>
    </row>
    <row r="41" spans="1:7" s="218" customFormat="1" ht="24" customHeight="1" x14ac:dyDescent="0.2">
      <c r="A41" s="213" t="str">
        <f t="shared" si="11"/>
        <v/>
      </c>
      <c r="B41" s="211" t="str">
        <f t="shared" si="12"/>
        <v/>
      </c>
      <c r="C41" s="212"/>
      <c r="D41" s="213" t="str">
        <f t="shared" si="13"/>
        <v/>
      </c>
      <c r="E41" s="214"/>
      <c r="F41" s="215">
        <f t="shared" si="14"/>
        <v>0</v>
      </c>
      <c r="G41" s="281">
        <f t="shared" si="15"/>
        <v>0</v>
      </c>
    </row>
    <row r="42" spans="1:7" s="218" customFormat="1" ht="24" customHeight="1" x14ac:dyDescent="0.2">
      <c r="A42" s="213" t="str">
        <f t="shared" si="11"/>
        <v/>
      </c>
      <c r="B42" s="211" t="str">
        <f t="shared" si="12"/>
        <v/>
      </c>
      <c r="C42" s="212"/>
      <c r="D42" s="213" t="str">
        <f t="shared" si="13"/>
        <v/>
      </c>
      <c r="E42" s="214"/>
      <c r="F42" s="215">
        <f t="shared" si="14"/>
        <v>0</v>
      </c>
      <c r="G42" s="281">
        <f t="shared" si="15"/>
        <v>0</v>
      </c>
    </row>
    <row r="43" spans="1:7" s="218" customFormat="1" ht="24" customHeight="1" x14ac:dyDescent="0.2">
      <c r="A43" s="213" t="str">
        <f t="shared" si="11"/>
        <v/>
      </c>
      <c r="B43" s="211" t="str">
        <f t="shared" si="12"/>
        <v/>
      </c>
      <c r="C43" s="212"/>
      <c r="D43" s="213" t="str">
        <f t="shared" si="13"/>
        <v/>
      </c>
      <c r="E43" s="214"/>
      <c r="F43" s="215">
        <f t="shared" si="14"/>
        <v>0</v>
      </c>
      <c r="G43" s="281">
        <f t="shared" si="15"/>
        <v>0</v>
      </c>
    </row>
    <row r="44" spans="1:7" s="218" customFormat="1" ht="24" customHeight="1" x14ac:dyDescent="0.2">
      <c r="A44" s="213" t="str">
        <f t="shared" si="11"/>
        <v/>
      </c>
      <c r="B44" s="211" t="str">
        <f t="shared" si="12"/>
        <v/>
      </c>
      <c r="C44" s="212"/>
      <c r="D44" s="213" t="str">
        <f t="shared" si="13"/>
        <v/>
      </c>
      <c r="E44" s="214"/>
      <c r="F44" s="215">
        <f t="shared" si="14"/>
        <v>0</v>
      </c>
      <c r="G44" s="281">
        <f t="shared" si="15"/>
        <v>0</v>
      </c>
    </row>
    <row r="45" spans="1:7" s="218" customFormat="1" ht="24" customHeight="1" x14ac:dyDescent="0.2">
      <c r="A45" s="213" t="str">
        <f t="shared" si="11"/>
        <v/>
      </c>
      <c r="B45" s="211" t="str">
        <f t="shared" si="12"/>
        <v/>
      </c>
      <c r="C45" s="212"/>
      <c r="D45" s="213" t="str">
        <f t="shared" si="13"/>
        <v/>
      </c>
      <c r="E45" s="214"/>
      <c r="F45" s="215">
        <f t="shared" si="14"/>
        <v>0</v>
      </c>
      <c r="G45" s="281">
        <f t="shared" si="15"/>
        <v>0</v>
      </c>
    </row>
    <row r="46" spans="1:7" s="218" customFormat="1" ht="24" customHeight="1" x14ac:dyDescent="0.2">
      <c r="A46" s="213" t="str">
        <f t="shared" si="11"/>
        <v/>
      </c>
      <c r="B46" s="211" t="str">
        <f t="shared" si="12"/>
        <v/>
      </c>
      <c r="C46" s="212"/>
      <c r="D46" s="213" t="str">
        <f t="shared" si="13"/>
        <v/>
      </c>
      <c r="E46" s="214"/>
      <c r="F46" s="215">
        <f t="shared" si="14"/>
        <v>0</v>
      </c>
      <c r="G46" s="281">
        <f t="shared" si="15"/>
        <v>0</v>
      </c>
    </row>
    <row r="47" spans="1:7" ht="24" customHeight="1" x14ac:dyDescent="0.2">
      <c r="A47" s="285"/>
      <c r="B47" s="101"/>
      <c r="C47" s="95"/>
      <c r="D47" s="101"/>
      <c r="E47" s="102"/>
      <c r="F47" s="268" t="s">
        <v>33</v>
      </c>
      <c r="G47" s="283">
        <f>SUBTOTAL(9,G38:G46)</f>
        <v>0</v>
      </c>
    </row>
    <row r="48" spans="1:7" ht="24" customHeight="1" x14ac:dyDescent="0.2">
      <c r="A48" s="286"/>
      <c r="B48" s="101"/>
      <c r="C48" s="95"/>
      <c r="D48" s="101"/>
      <c r="E48" s="102"/>
      <c r="F48" s="103"/>
      <c r="G48" s="284"/>
    </row>
    <row r="49" spans="1:123" ht="24" customHeight="1" x14ac:dyDescent="0.2">
      <c r="A49" s="287" t="str">
        <f>B7</f>
        <v>1.1</v>
      </c>
      <c r="B49" s="288" t="str">
        <f>C7</f>
        <v>Limpieza de Terreno y Desmonte</v>
      </c>
      <c r="C49" s="109"/>
      <c r="D49" s="109" t="s">
        <v>34</v>
      </c>
      <c r="E49" s="110"/>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7" t="str">
        <f>Comitente</f>
        <v>CA.ME. SAN JUAN SOCIEDAD DEL ESTADO</v>
      </c>
      <c r="C52" s="92"/>
      <c r="D52" s="98"/>
      <c r="E52" s="98"/>
      <c r="F52" s="99"/>
      <c r="G52" s="273"/>
    </row>
    <row r="53" spans="1:123" ht="24" customHeight="1" x14ac:dyDescent="0.2">
      <c r="A53" s="272" t="s">
        <v>603</v>
      </c>
      <c r="B53" s="97">
        <f>Contratista</f>
        <v>0</v>
      </c>
      <c r="C53" s="93"/>
      <c r="D53" s="93"/>
      <c r="E53" s="93"/>
      <c r="F53" s="100"/>
      <c r="G53" s="274"/>
    </row>
    <row r="54" spans="1:123" ht="24" customHeight="1" x14ac:dyDescent="0.2">
      <c r="A54" s="272" t="s">
        <v>24</v>
      </c>
      <c r="B54" s="391" t="str">
        <f>Obra</f>
        <v>CIERRE PERIMETRAL - OBRA CIVIL Ca.Me. SAN JUAN S.E.</v>
      </c>
      <c r="C54" s="391"/>
      <c r="D54" s="391"/>
      <c r="E54" s="93"/>
      <c r="F54" s="100" t="s">
        <v>38</v>
      </c>
      <c r="G54" s="275">
        <f>Fecha_Base</f>
        <v>44711</v>
      </c>
    </row>
    <row r="55" spans="1:123" ht="24" customHeight="1" x14ac:dyDescent="0.2">
      <c r="A55" s="276" t="s">
        <v>601</v>
      </c>
      <c r="B55" s="94" t="str">
        <f>Ubicación</f>
        <v>DEPARTAMENTO SARMIENTO</v>
      </c>
      <c r="C55" s="94"/>
      <c r="D55" s="101"/>
      <c r="E55" s="102"/>
      <c r="F55" s="103"/>
      <c r="G55" s="277"/>
    </row>
    <row r="56" spans="1:123" ht="24" customHeight="1" x14ac:dyDescent="0.2">
      <c r="A56" s="276" t="s">
        <v>39</v>
      </c>
      <c r="B56" s="104">
        <f>IFERROR(VALUE(LEFT(B57,FIND(".",B57)-1)),"")</f>
        <v>1</v>
      </c>
      <c r="C56" s="95" t="str">
        <f>IFERROR(VLOOKUP(B56,Tabla_CyP,2,FALSE),"")</f>
        <v>TRABAJOS PRELIMINARES</v>
      </c>
      <c r="D56" s="95"/>
      <c r="E56" s="102"/>
      <c r="F56" s="103"/>
      <c r="G56" s="277"/>
    </row>
    <row r="57" spans="1:123" ht="24" customHeight="1" x14ac:dyDescent="0.2">
      <c r="A57" s="276" t="s">
        <v>25</v>
      </c>
      <c r="B57" s="105" t="str">
        <f>IFERROR(VLOOKUP(COUNTIF($A$1:A57,"ANALISIS DE PRECIOS"),Tabla_NumeroItem,2,FALSE),"")</f>
        <v>1.2</v>
      </c>
      <c r="C57" s="95" t="str">
        <f>IFERROR(VLOOKUP(B57,Tabla_CyP,2,FALSE),"")</f>
        <v>Replanteo</v>
      </c>
      <c r="D57" s="101"/>
      <c r="E57" s="102"/>
      <c r="F57" s="100" t="s">
        <v>26</v>
      </c>
      <c r="G57" s="278" t="str">
        <f>IFERROR(VLOOKUP(B57,Tabla_CyP,4,FALSE),"")</f>
        <v>ml</v>
      </c>
    </row>
    <row r="58" spans="1:123" ht="24" customHeight="1" x14ac:dyDescent="0.2">
      <c r="A58" s="276"/>
      <c r="B58" s="94"/>
      <c r="C58" s="95"/>
      <c r="D58" s="101"/>
      <c r="E58" s="102"/>
      <c r="F58" s="103"/>
      <c r="G58" s="277"/>
    </row>
    <row r="59" spans="1:123" ht="24" customHeight="1" x14ac:dyDescent="0.2">
      <c r="A59" s="378" t="s">
        <v>507</v>
      </c>
      <c r="B59" s="379"/>
      <c r="C59" s="380" t="s">
        <v>0</v>
      </c>
      <c r="D59" s="380" t="s">
        <v>27</v>
      </c>
      <c r="E59" s="386" t="s">
        <v>28</v>
      </c>
      <c r="F59" s="388" t="s">
        <v>29</v>
      </c>
      <c r="G59" s="388" t="s">
        <v>30</v>
      </c>
    </row>
    <row r="60" spans="1:123" s="107" customFormat="1" ht="24" customHeight="1" x14ac:dyDescent="0.2">
      <c r="A60" s="106" t="s">
        <v>508</v>
      </c>
      <c r="B60" s="106" t="s">
        <v>509</v>
      </c>
      <c r="C60" s="381"/>
      <c r="D60" s="381"/>
      <c r="E60" s="387"/>
      <c r="F60" s="389"/>
      <c r="G60" s="38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9"/>
      <c r="B61" s="108"/>
      <c r="C61" s="267" t="s">
        <v>604</v>
      </c>
      <c r="D61" s="109"/>
      <c r="E61" s="110"/>
      <c r="F61" s="111"/>
      <c r="G61" s="280"/>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1">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1">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1">
        <f t="shared" si="20"/>
        <v>0</v>
      </c>
    </row>
    <row r="65" spans="1:7" s="218" customFormat="1" ht="24" customHeight="1" x14ac:dyDescent="0.2">
      <c r="A65" s="213" t="str">
        <f t="shared" si="16"/>
        <v/>
      </c>
      <c r="B65" s="211" t="str">
        <f t="shared" si="19"/>
        <v/>
      </c>
      <c r="C65" s="212"/>
      <c r="D65" s="213" t="str">
        <f t="shared" si="17"/>
        <v/>
      </c>
      <c r="E65" s="214"/>
      <c r="F65" s="215">
        <f t="shared" si="18"/>
        <v>0</v>
      </c>
      <c r="G65" s="281">
        <f t="shared" si="20"/>
        <v>0</v>
      </c>
    </row>
    <row r="66" spans="1:7" s="218" customFormat="1" ht="24" customHeight="1" x14ac:dyDescent="0.2">
      <c r="A66" s="213" t="str">
        <f t="shared" si="16"/>
        <v/>
      </c>
      <c r="B66" s="211" t="str">
        <f t="shared" si="19"/>
        <v/>
      </c>
      <c r="C66" s="212"/>
      <c r="D66" s="213" t="str">
        <f t="shared" si="17"/>
        <v/>
      </c>
      <c r="E66" s="214"/>
      <c r="F66" s="215">
        <f t="shared" si="18"/>
        <v>0</v>
      </c>
      <c r="G66" s="281">
        <f t="shared" si="20"/>
        <v>0</v>
      </c>
    </row>
    <row r="67" spans="1:7" s="218" customFormat="1" ht="24" customHeight="1" x14ac:dyDescent="0.2">
      <c r="A67" s="213" t="str">
        <f t="shared" si="16"/>
        <v/>
      </c>
      <c r="B67" s="211" t="str">
        <f t="shared" si="19"/>
        <v/>
      </c>
      <c r="C67" s="212"/>
      <c r="D67" s="213" t="str">
        <f t="shared" si="17"/>
        <v/>
      </c>
      <c r="E67" s="214"/>
      <c r="F67" s="215">
        <f t="shared" si="18"/>
        <v>0</v>
      </c>
      <c r="G67" s="281">
        <f t="shared" si="20"/>
        <v>0</v>
      </c>
    </row>
    <row r="68" spans="1:7" s="218" customFormat="1" ht="24" customHeight="1" x14ac:dyDescent="0.2">
      <c r="A68" s="213" t="str">
        <f t="shared" si="16"/>
        <v/>
      </c>
      <c r="B68" s="211" t="str">
        <f t="shared" si="19"/>
        <v/>
      </c>
      <c r="C68" s="212"/>
      <c r="D68" s="213" t="str">
        <f t="shared" si="17"/>
        <v/>
      </c>
      <c r="E68" s="214"/>
      <c r="F68" s="215">
        <f t="shared" si="18"/>
        <v>0</v>
      </c>
      <c r="G68" s="281">
        <f t="shared" si="20"/>
        <v>0</v>
      </c>
    </row>
    <row r="69" spans="1:7" s="218" customFormat="1" ht="24" customHeight="1" x14ac:dyDescent="0.2">
      <c r="A69" s="213" t="str">
        <f t="shared" si="16"/>
        <v/>
      </c>
      <c r="B69" s="211" t="str">
        <f t="shared" si="19"/>
        <v/>
      </c>
      <c r="C69" s="212"/>
      <c r="D69" s="213" t="str">
        <f t="shared" si="17"/>
        <v/>
      </c>
      <c r="E69" s="214"/>
      <c r="F69" s="215">
        <f t="shared" si="18"/>
        <v>0</v>
      </c>
      <c r="G69" s="281">
        <f t="shared" si="20"/>
        <v>0</v>
      </c>
    </row>
    <row r="70" spans="1:7" s="218" customFormat="1" ht="24" customHeight="1" x14ac:dyDescent="0.2">
      <c r="A70" s="213" t="str">
        <f t="shared" si="16"/>
        <v/>
      </c>
      <c r="B70" s="211" t="str">
        <f t="shared" si="19"/>
        <v/>
      </c>
      <c r="C70" s="212"/>
      <c r="D70" s="213" t="str">
        <f t="shared" si="17"/>
        <v/>
      </c>
      <c r="E70" s="214"/>
      <c r="F70" s="215">
        <f t="shared" si="18"/>
        <v>0</v>
      </c>
      <c r="G70" s="281">
        <f t="shared" si="20"/>
        <v>0</v>
      </c>
    </row>
    <row r="71" spans="1:7" s="218" customFormat="1" ht="24" customHeight="1" x14ac:dyDescent="0.2">
      <c r="A71" s="213" t="str">
        <f t="shared" si="16"/>
        <v/>
      </c>
      <c r="B71" s="211" t="str">
        <f t="shared" si="19"/>
        <v/>
      </c>
      <c r="C71" s="212"/>
      <c r="D71" s="213" t="str">
        <f t="shared" si="17"/>
        <v/>
      </c>
      <c r="E71" s="214"/>
      <c r="F71" s="215">
        <f t="shared" si="18"/>
        <v>0</v>
      </c>
      <c r="G71" s="281">
        <f t="shared" si="20"/>
        <v>0</v>
      </c>
    </row>
    <row r="72" spans="1:7" s="218" customFormat="1" ht="24" customHeight="1" x14ac:dyDescent="0.2">
      <c r="A72" s="213" t="str">
        <f t="shared" si="16"/>
        <v/>
      </c>
      <c r="B72" s="211" t="str">
        <f t="shared" si="19"/>
        <v/>
      </c>
      <c r="C72" s="212"/>
      <c r="D72" s="213" t="str">
        <f t="shared" si="17"/>
        <v/>
      </c>
      <c r="E72" s="214"/>
      <c r="F72" s="215">
        <f t="shared" si="18"/>
        <v>0</v>
      </c>
      <c r="G72" s="281">
        <f t="shared" si="20"/>
        <v>0</v>
      </c>
    </row>
    <row r="73" spans="1:7" s="218" customFormat="1" ht="24" customHeight="1" x14ac:dyDescent="0.2">
      <c r="A73" s="213" t="str">
        <f t="shared" si="16"/>
        <v/>
      </c>
      <c r="B73" s="211" t="str">
        <f t="shared" si="19"/>
        <v/>
      </c>
      <c r="C73" s="212"/>
      <c r="D73" s="213" t="str">
        <f t="shared" si="17"/>
        <v/>
      </c>
      <c r="E73" s="214"/>
      <c r="F73" s="215">
        <f t="shared" si="18"/>
        <v>0</v>
      </c>
      <c r="G73" s="281">
        <f t="shared" si="20"/>
        <v>0</v>
      </c>
    </row>
    <row r="74" spans="1:7" s="218" customFormat="1" ht="24" customHeight="1" x14ac:dyDescent="0.2">
      <c r="A74" s="213" t="str">
        <f t="shared" si="16"/>
        <v/>
      </c>
      <c r="B74" s="211" t="str">
        <f t="shared" si="19"/>
        <v/>
      </c>
      <c r="C74" s="212"/>
      <c r="D74" s="213" t="str">
        <f t="shared" si="17"/>
        <v/>
      </c>
      <c r="E74" s="214"/>
      <c r="F74" s="215">
        <f t="shared" si="18"/>
        <v>0</v>
      </c>
      <c r="G74" s="281">
        <f t="shared" si="20"/>
        <v>0</v>
      </c>
    </row>
    <row r="75" spans="1:7" s="218" customFormat="1" ht="24" customHeight="1" x14ac:dyDescent="0.2">
      <c r="A75" s="213" t="str">
        <f t="shared" si="16"/>
        <v/>
      </c>
      <c r="B75" s="211" t="str">
        <f t="shared" si="19"/>
        <v/>
      </c>
      <c r="C75" s="212"/>
      <c r="D75" s="213" t="str">
        <f t="shared" si="17"/>
        <v/>
      </c>
      <c r="E75" s="214"/>
      <c r="F75" s="216">
        <f t="shared" si="18"/>
        <v>0</v>
      </c>
      <c r="G75" s="281">
        <f t="shared" si="20"/>
        <v>0</v>
      </c>
    </row>
    <row r="76" spans="1:7" ht="24" customHeight="1" x14ac:dyDescent="0.2">
      <c r="A76" s="282"/>
      <c r="B76" s="95"/>
      <c r="C76" s="95"/>
      <c r="D76" s="101"/>
      <c r="E76" s="102"/>
      <c r="F76" s="268" t="s">
        <v>31</v>
      </c>
      <c r="G76" s="283">
        <f>SUBTOTAL(9,G62:G75)</f>
        <v>0</v>
      </c>
    </row>
    <row r="77" spans="1:7" ht="24" customHeight="1" x14ac:dyDescent="0.2">
      <c r="A77" s="282"/>
      <c r="B77" s="95"/>
      <c r="C77" s="266" t="s">
        <v>605</v>
      </c>
      <c r="D77" s="101"/>
      <c r="E77" s="102"/>
      <c r="F77" s="103"/>
      <c r="G77" s="284"/>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1">
        <f>ROUND(E78*F78,2)</f>
        <v>0</v>
      </c>
    </row>
    <row r="79" spans="1:7" s="218" customFormat="1" ht="24" customHeight="1" x14ac:dyDescent="0.2">
      <c r="A79" s="213" t="str">
        <f t="shared" si="21"/>
        <v/>
      </c>
      <c r="B79" s="211">
        <f t="shared" si="22"/>
        <v>0</v>
      </c>
      <c r="C79" s="212"/>
      <c r="D79" s="213" t="str">
        <f t="shared" si="23"/>
        <v/>
      </c>
      <c r="E79" s="214"/>
      <c r="F79" s="217">
        <f t="shared" si="24"/>
        <v>0</v>
      </c>
      <c r="G79" s="281">
        <f>ROUND(E79*F79,2)</f>
        <v>0</v>
      </c>
    </row>
    <row r="80" spans="1:7" s="218" customFormat="1" ht="24" customHeight="1" x14ac:dyDescent="0.2">
      <c r="A80" s="213" t="str">
        <f t="shared" si="21"/>
        <v/>
      </c>
      <c r="B80" s="211">
        <f t="shared" si="22"/>
        <v>0</v>
      </c>
      <c r="C80" s="212"/>
      <c r="D80" s="213" t="str">
        <f t="shared" si="23"/>
        <v/>
      </c>
      <c r="E80" s="214"/>
      <c r="F80" s="217">
        <f t="shared" si="24"/>
        <v>0</v>
      </c>
      <c r="G80" s="281">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1">
        <f t="shared" si="25"/>
        <v>0</v>
      </c>
    </row>
    <row r="82" spans="1:7" s="218" customFormat="1" ht="24" customHeight="1" x14ac:dyDescent="0.2">
      <c r="A82" s="213" t="str">
        <f t="shared" si="21"/>
        <v/>
      </c>
      <c r="B82" s="211">
        <f t="shared" si="22"/>
        <v>0</v>
      </c>
      <c r="C82" s="212"/>
      <c r="D82" s="213" t="str">
        <f t="shared" si="23"/>
        <v/>
      </c>
      <c r="E82" s="214"/>
      <c r="F82" s="215">
        <f t="shared" si="24"/>
        <v>0</v>
      </c>
      <c r="G82" s="281">
        <f t="shared" si="25"/>
        <v>0</v>
      </c>
    </row>
    <row r="83" spans="1:7" s="218" customFormat="1" ht="24" customHeight="1" x14ac:dyDescent="0.2">
      <c r="A83" s="213" t="str">
        <f t="shared" si="21"/>
        <v/>
      </c>
      <c r="B83" s="211">
        <f t="shared" si="22"/>
        <v>0</v>
      </c>
      <c r="C83" s="212"/>
      <c r="D83" s="213" t="str">
        <f t="shared" si="23"/>
        <v/>
      </c>
      <c r="E83" s="214"/>
      <c r="F83" s="215">
        <f t="shared" si="24"/>
        <v>0</v>
      </c>
      <c r="G83" s="281">
        <f t="shared" si="25"/>
        <v>0</v>
      </c>
    </row>
    <row r="84" spans="1:7" s="218" customFormat="1" ht="24" customHeight="1" x14ac:dyDescent="0.2">
      <c r="A84" s="213" t="str">
        <f t="shared" si="21"/>
        <v/>
      </c>
      <c r="B84" s="211">
        <f t="shared" si="22"/>
        <v>0</v>
      </c>
      <c r="C84" s="212"/>
      <c r="D84" s="213" t="str">
        <f t="shared" si="23"/>
        <v/>
      </c>
      <c r="E84" s="214"/>
      <c r="F84" s="215">
        <f t="shared" si="24"/>
        <v>0</v>
      </c>
      <c r="G84" s="281">
        <f t="shared" si="25"/>
        <v>0</v>
      </c>
    </row>
    <row r="85" spans="1:7" s="218" customFormat="1" ht="24" customHeight="1" x14ac:dyDescent="0.2">
      <c r="A85" s="213" t="str">
        <f t="shared" si="21"/>
        <v/>
      </c>
      <c r="B85" s="211">
        <f t="shared" si="22"/>
        <v>0</v>
      </c>
      <c r="C85" s="212"/>
      <c r="D85" s="213" t="str">
        <f t="shared" si="23"/>
        <v/>
      </c>
      <c r="E85" s="214"/>
      <c r="F85" s="215">
        <f t="shared" si="24"/>
        <v>0</v>
      </c>
      <c r="G85" s="281">
        <f t="shared" si="25"/>
        <v>0</v>
      </c>
    </row>
    <row r="86" spans="1:7" ht="24" customHeight="1" x14ac:dyDescent="0.2">
      <c r="A86" s="282"/>
      <c r="B86" s="95"/>
      <c r="C86" s="95"/>
      <c r="D86" s="101"/>
      <c r="E86" s="102"/>
      <c r="F86" s="268" t="s">
        <v>32</v>
      </c>
      <c r="G86" s="283">
        <f>SUBTOTAL(9,G78:G85)</f>
        <v>0</v>
      </c>
    </row>
    <row r="87" spans="1:7" ht="24" customHeight="1" x14ac:dyDescent="0.2">
      <c r="A87" s="282"/>
      <c r="B87" s="95"/>
      <c r="C87" s="266" t="s">
        <v>606</v>
      </c>
      <c r="D87" s="101"/>
      <c r="E87" s="102"/>
      <c r="F87" s="103"/>
      <c r="G87" s="284"/>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1">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1">
        <f t="shared" si="30"/>
        <v>0</v>
      </c>
    </row>
    <row r="90" spans="1:7" s="218" customFormat="1" ht="24" customHeight="1" x14ac:dyDescent="0.2">
      <c r="A90" s="213" t="str">
        <f t="shared" si="26"/>
        <v/>
      </c>
      <c r="B90" s="211" t="str">
        <f t="shared" si="27"/>
        <v/>
      </c>
      <c r="C90" s="212"/>
      <c r="D90" s="213" t="str">
        <f t="shared" si="28"/>
        <v/>
      </c>
      <c r="E90" s="214"/>
      <c r="F90" s="215">
        <f t="shared" si="29"/>
        <v>0</v>
      </c>
      <c r="G90" s="281">
        <f t="shared" si="30"/>
        <v>0</v>
      </c>
    </row>
    <row r="91" spans="1:7" s="218" customFormat="1" ht="24" customHeight="1" x14ac:dyDescent="0.2">
      <c r="A91" s="213" t="str">
        <f t="shared" si="26"/>
        <v/>
      </c>
      <c r="B91" s="211" t="str">
        <f t="shared" si="27"/>
        <v/>
      </c>
      <c r="C91" s="212"/>
      <c r="D91" s="213" t="str">
        <f t="shared" si="28"/>
        <v/>
      </c>
      <c r="E91" s="214"/>
      <c r="F91" s="215">
        <f t="shared" si="29"/>
        <v>0</v>
      </c>
      <c r="G91" s="281">
        <f t="shared" si="30"/>
        <v>0</v>
      </c>
    </row>
    <row r="92" spans="1:7" s="218" customFormat="1" ht="24" customHeight="1" x14ac:dyDescent="0.2">
      <c r="A92" s="213" t="str">
        <f t="shared" si="26"/>
        <v/>
      </c>
      <c r="B92" s="211" t="str">
        <f t="shared" si="27"/>
        <v/>
      </c>
      <c r="C92" s="212"/>
      <c r="D92" s="213" t="str">
        <f t="shared" si="28"/>
        <v/>
      </c>
      <c r="E92" s="214"/>
      <c r="F92" s="215">
        <f t="shared" si="29"/>
        <v>0</v>
      </c>
      <c r="G92" s="281">
        <f t="shared" si="30"/>
        <v>0</v>
      </c>
    </row>
    <row r="93" spans="1:7" s="218" customFormat="1" ht="24" customHeight="1" x14ac:dyDescent="0.2">
      <c r="A93" s="213" t="str">
        <f t="shared" si="26"/>
        <v/>
      </c>
      <c r="B93" s="211" t="str">
        <f t="shared" si="27"/>
        <v/>
      </c>
      <c r="C93" s="212"/>
      <c r="D93" s="213" t="str">
        <f t="shared" si="28"/>
        <v/>
      </c>
      <c r="E93" s="214"/>
      <c r="F93" s="215">
        <f t="shared" si="29"/>
        <v>0</v>
      </c>
      <c r="G93" s="281">
        <f t="shared" si="30"/>
        <v>0</v>
      </c>
    </row>
    <row r="94" spans="1:7" s="218" customFormat="1" ht="24" customHeight="1" x14ac:dyDescent="0.2">
      <c r="A94" s="213" t="str">
        <f t="shared" si="26"/>
        <v/>
      </c>
      <c r="B94" s="211" t="str">
        <f t="shared" si="27"/>
        <v/>
      </c>
      <c r="C94" s="212"/>
      <c r="D94" s="213" t="str">
        <f t="shared" si="28"/>
        <v/>
      </c>
      <c r="E94" s="214"/>
      <c r="F94" s="215">
        <f t="shared" si="29"/>
        <v>0</v>
      </c>
      <c r="G94" s="281">
        <f t="shared" si="30"/>
        <v>0</v>
      </c>
    </row>
    <row r="95" spans="1:7" s="218" customFormat="1" ht="24" customHeight="1" x14ac:dyDescent="0.2">
      <c r="A95" s="213" t="str">
        <f t="shared" si="26"/>
        <v/>
      </c>
      <c r="B95" s="211" t="str">
        <f t="shared" si="27"/>
        <v/>
      </c>
      <c r="C95" s="212"/>
      <c r="D95" s="213" t="str">
        <f t="shared" si="28"/>
        <v/>
      </c>
      <c r="E95" s="214"/>
      <c r="F95" s="215">
        <f t="shared" si="29"/>
        <v>0</v>
      </c>
      <c r="G95" s="281">
        <f t="shared" si="30"/>
        <v>0</v>
      </c>
    </row>
    <row r="96" spans="1:7" s="218" customFormat="1" ht="24" customHeight="1" x14ac:dyDescent="0.2">
      <c r="A96" s="213" t="str">
        <f t="shared" si="26"/>
        <v/>
      </c>
      <c r="B96" s="211" t="str">
        <f t="shared" si="27"/>
        <v/>
      </c>
      <c r="C96" s="212"/>
      <c r="D96" s="213" t="str">
        <f t="shared" si="28"/>
        <v/>
      </c>
      <c r="E96" s="214"/>
      <c r="F96" s="215">
        <f t="shared" si="29"/>
        <v>0</v>
      </c>
      <c r="G96" s="281">
        <f t="shared" si="30"/>
        <v>0</v>
      </c>
    </row>
    <row r="97" spans="1:123" ht="24" customHeight="1" x14ac:dyDescent="0.2">
      <c r="A97" s="285"/>
      <c r="B97" s="101"/>
      <c r="C97" s="95"/>
      <c r="D97" s="101"/>
      <c r="E97" s="102"/>
      <c r="F97" s="268" t="s">
        <v>33</v>
      </c>
      <c r="G97" s="283">
        <f>SUBTOTAL(9,G88:G96)</f>
        <v>0</v>
      </c>
    </row>
    <row r="98" spans="1:123" ht="24" customHeight="1" x14ac:dyDescent="0.2">
      <c r="A98" s="286"/>
      <c r="B98" s="101"/>
      <c r="C98" s="95"/>
      <c r="D98" s="101"/>
      <c r="E98" s="102"/>
      <c r="F98" s="103"/>
      <c r="G98" s="284"/>
    </row>
    <row r="99" spans="1:123" ht="24" customHeight="1" x14ac:dyDescent="0.2">
      <c r="A99" s="287" t="str">
        <f>B57</f>
        <v>1.2</v>
      </c>
      <c r="B99" s="288" t="str">
        <f>C57</f>
        <v>Replanteo</v>
      </c>
      <c r="C99" s="109"/>
      <c r="D99" s="109" t="s">
        <v>34</v>
      </c>
      <c r="E99" s="110"/>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7" t="str">
        <f>Comitente</f>
        <v>CA.ME. SAN JUAN SOCIEDAD DEL ESTADO</v>
      </c>
      <c r="C102" s="92"/>
      <c r="D102" s="98"/>
      <c r="E102" s="98"/>
      <c r="F102" s="99"/>
      <c r="G102" s="273"/>
    </row>
    <row r="103" spans="1:123" ht="24" customHeight="1" x14ac:dyDescent="0.2">
      <c r="A103" s="272" t="s">
        <v>603</v>
      </c>
      <c r="B103" s="97">
        <f>Contratista</f>
        <v>0</v>
      </c>
      <c r="C103" s="93"/>
      <c r="D103" s="93"/>
      <c r="E103" s="93"/>
      <c r="F103" s="100"/>
      <c r="G103" s="274"/>
    </row>
    <row r="104" spans="1:123" ht="24" customHeight="1" x14ac:dyDescent="0.2">
      <c r="A104" s="272" t="s">
        <v>24</v>
      </c>
      <c r="B104" s="391" t="str">
        <f>Obra</f>
        <v>CIERRE PERIMETRAL - OBRA CIVIL Ca.Me. SAN JUAN S.E.</v>
      </c>
      <c r="C104" s="391"/>
      <c r="D104" s="391"/>
      <c r="E104" s="93"/>
      <c r="F104" s="100" t="s">
        <v>38</v>
      </c>
      <c r="G104" s="275">
        <f>Fecha_Base</f>
        <v>44711</v>
      </c>
    </row>
    <row r="105" spans="1:123" ht="24" customHeight="1" x14ac:dyDescent="0.2">
      <c r="A105" s="276" t="s">
        <v>601</v>
      </c>
      <c r="B105" s="94" t="str">
        <f>Ubicación</f>
        <v>DEPARTAMENTO SARMIENTO</v>
      </c>
      <c r="C105" s="94"/>
      <c r="D105" s="101"/>
      <c r="E105" s="102"/>
      <c r="F105" s="103"/>
      <c r="G105" s="277"/>
    </row>
    <row r="106" spans="1:123" ht="24" customHeight="1" x14ac:dyDescent="0.2">
      <c r="A106" s="276" t="s">
        <v>39</v>
      </c>
      <c r="B106" s="104">
        <f>IFERROR(VALUE(LEFT(B107,FIND(".",B107)-1)),"")</f>
        <v>2</v>
      </c>
      <c r="C106" s="95" t="str">
        <f>IFERROR(VLOOKUP(B106,Tabla_CyP,2,FALSE),"")</f>
        <v>MOVIMIENTOS DE SUELOS</v>
      </c>
      <c r="D106" s="95"/>
      <c r="E106" s="102"/>
      <c r="F106" s="103"/>
      <c r="G106" s="277"/>
    </row>
    <row r="107" spans="1:123" ht="24" customHeight="1" x14ac:dyDescent="0.2">
      <c r="A107" s="276" t="s">
        <v>25</v>
      </c>
      <c r="B107" s="105" t="str">
        <f>IFERROR(VLOOKUP(COUNTIF($A$1:A107,"ANALISIS DE PRECIOS"),Tabla_NumeroItem,2,FALSE),"")</f>
        <v>2.1</v>
      </c>
      <c r="C107" s="95" t="str">
        <f>IFERROR(VLOOKUP(B107,Tabla_CyP,2,FALSE),"")</f>
        <v>Excavación para Fundaciones</v>
      </c>
      <c r="D107" s="101"/>
      <c r="E107" s="102"/>
      <c r="F107" s="100" t="s">
        <v>26</v>
      </c>
      <c r="G107" s="278" t="str">
        <f>IFERROR(VLOOKUP(B107,Tabla_CyP,4,FALSE),"")</f>
        <v>m3</v>
      </c>
    </row>
    <row r="108" spans="1:123" ht="24" customHeight="1" x14ac:dyDescent="0.2">
      <c r="A108" s="276"/>
      <c r="B108" s="94"/>
      <c r="C108" s="95"/>
      <c r="D108" s="101"/>
      <c r="E108" s="102"/>
      <c r="F108" s="103"/>
      <c r="G108" s="277"/>
    </row>
    <row r="109" spans="1:123" ht="24" customHeight="1" x14ac:dyDescent="0.2">
      <c r="A109" s="378" t="s">
        <v>507</v>
      </c>
      <c r="B109" s="379"/>
      <c r="C109" s="380" t="s">
        <v>0</v>
      </c>
      <c r="D109" s="380" t="s">
        <v>27</v>
      </c>
      <c r="E109" s="386" t="s">
        <v>28</v>
      </c>
      <c r="F109" s="388" t="s">
        <v>29</v>
      </c>
      <c r="G109" s="388" t="s">
        <v>30</v>
      </c>
    </row>
    <row r="110" spans="1:123" s="107" customFormat="1" ht="24" customHeight="1" x14ac:dyDescent="0.2">
      <c r="A110" s="106" t="s">
        <v>508</v>
      </c>
      <c r="B110" s="106" t="s">
        <v>509</v>
      </c>
      <c r="C110" s="381"/>
      <c r="D110" s="381"/>
      <c r="E110" s="387"/>
      <c r="F110" s="389"/>
      <c r="G110" s="38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9"/>
      <c r="B111" s="108"/>
      <c r="C111" s="267" t="s">
        <v>604</v>
      </c>
      <c r="D111" s="109"/>
      <c r="E111" s="110"/>
      <c r="F111" s="111"/>
      <c r="G111" s="280"/>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1">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1">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1">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1">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1">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1">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1">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1">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1">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1">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1">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1">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1">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1">
        <f t="shared" si="35"/>
        <v>0</v>
      </c>
    </row>
    <row r="126" spans="1:7" ht="24" customHeight="1" x14ac:dyDescent="0.2">
      <c r="A126" s="282"/>
      <c r="B126" s="95"/>
      <c r="C126" s="95"/>
      <c r="D126" s="101"/>
      <c r="E126" s="102"/>
      <c r="F126" s="268" t="s">
        <v>31</v>
      </c>
      <c r="G126" s="283">
        <f>SUBTOTAL(9,G112:G125)</f>
        <v>0</v>
      </c>
    </row>
    <row r="127" spans="1:7" ht="24" customHeight="1" x14ac:dyDescent="0.2">
      <c r="A127" s="282"/>
      <c r="B127" s="95"/>
      <c r="C127" s="266" t="s">
        <v>605</v>
      </c>
      <c r="D127" s="101"/>
      <c r="E127" s="102"/>
      <c r="F127" s="103"/>
      <c r="G127" s="284"/>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1">
        <f>ROUND(E128*F128,2)</f>
        <v>0</v>
      </c>
    </row>
    <row r="129" spans="1:7" s="218" customFormat="1" ht="24" customHeight="1" x14ac:dyDescent="0.2">
      <c r="A129" s="213" t="str">
        <f t="shared" si="36"/>
        <v/>
      </c>
      <c r="B129" s="211">
        <f t="shared" si="37"/>
        <v>0</v>
      </c>
      <c r="C129" s="212"/>
      <c r="D129" s="213" t="str">
        <f t="shared" si="38"/>
        <v/>
      </c>
      <c r="E129" s="214"/>
      <c r="F129" s="217">
        <f t="shared" si="39"/>
        <v>0</v>
      </c>
      <c r="G129" s="281">
        <f>ROUND(E129*F129,2)</f>
        <v>0</v>
      </c>
    </row>
    <row r="130" spans="1:7" s="218" customFormat="1" ht="24" customHeight="1" x14ac:dyDescent="0.2">
      <c r="A130" s="213" t="str">
        <f t="shared" si="36"/>
        <v/>
      </c>
      <c r="B130" s="211">
        <f t="shared" si="37"/>
        <v>0</v>
      </c>
      <c r="C130" s="212"/>
      <c r="D130" s="213" t="str">
        <f t="shared" si="38"/>
        <v/>
      </c>
      <c r="E130" s="214"/>
      <c r="F130" s="217">
        <f t="shared" si="39"/>
        <v>0</v>
      </c>
      <c r="G130" s="281">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1">
        <f t="shared" si="40"/>
        <v>0</v>
      </c>
    </row>
    <row r="132" spans="1:7" s="218" customFormat="1" ht="24" customHeight="1" x14ac:dyDescent="0.2">
      <c r="A132" s="213" t="str">
        <f t="shared" si="36"/>
        <v/>
      </c>
      <c r="B132" s="211">
        <f t="shared" si="37"/>
        <v>0</v>
      </c>
      <c r="C132" s="212"/>
      <c r="D132" s="213" t="str">
        <f t="shared" si="38"/>
        <v/>
      </c>
      <c r="E132" s="214"/>
      <c r="F132" s="215">
        <f t="shared" si="39"/>
        <v>0</v>
      </c>
      <c r="G132" s="281">
        <f t="shared" si="40"/>
        <v>0</v>
      </c>
    </row>
    <row r="133" spans="1:7" s="218" customFormat="1" ht="24" customHeight="1" x14ac:dyDescent="0.2">
      <c r="A133" s="213" t="str">
        <f t="shared" si="36"/>
        <v/>
      </c>
      <c r="B133" s="211">
        <f t="shared" si="37"/>
        <v>0</v>
      </c>
      <c r="C133" s="212"/>
      <c r="D133" s="213" t="str">
        <f t="shared" si="38"/>
        <v/>
      </c>
      <c r="E133" s="214"/>
      <c r="F133" s="215">
        <f t="shared" si="39"/>
        <v>0</v>
      </c>
      <c r="G133" s="281">
        <f t="shared" si="40"/>
        <v>0</v>
      </c>
    </row>
    <row r="134" spans="1:7" s="218" customFormat="1" ht="24" customHeight="1" x14ac:dyDescent="0.2">
      <c r="A134" s="213" t="str">
        <f t="shared" si="36"/>
        <v/>
      </c>
      <c r="B134" s="211">
        <f t="shared" si="37"/>
        <v>0</v>
      </c>
      <c r="C134" s="212"/>
      <c r="D134" s="213" t="str">
        <f t="shared" si="38"/>
        <v/>
      </c>
      <c r="E134" s="214"/>
      <c r="F134" s="215">
        <f t="shared" si="39"/>
        <v>0</v>
      </c>
      <c r="G134" s="281">
        <f t="shared" si="40"/>
        <v>0</v>
      </c>
    </row>
    <row r="135" spans="1:7" s="218" customFormat="1" ht="24" customHeight="1" x14ac:dyDescent="0.2">
      <c r="A135" s="213" t="str">
        <f t="shared" si="36"/>
        <v/>
      </c>
      <c r="B135" s="211">
        <f t="shared" si="37"/>
        <v>0</v>
      </c>
      <c r="C135" s="212"/>
      <c r="D135" s="213" t="str">
        <f t="shared" si="38"/>
        <v/>
      </c>
      <c r="E135" s="214"/>
      <c r="F135" s="215">
        <f t="shared" si="39"/>
        <v>0</v>
      </c>
      <c r="G135" s="281">
        <f t="shared" si="40"/>
        <v>0</v>
      </c>
    </row>
    <row r="136" spans="1:7" ht="24" customHeight="1" x14ac:dyDescent="0.2">
      <c r="A136" s="282"/>
      <c r="B136" s="95"/>
      <c r="C136" s="95"/>
      <c r="D136" s="101"/>
      <c r="E136" s="102"/>
      <c r="F136" s="268" t="s">
        <v>32</v>
      </c>
      <c r="G136" s="283">
        <f>SUBTOTAL(9,G128:G135)</f>
        <v>0</v>
      </c>
    </row>
    <row r="137" spans="1:7" ht="24" customHeight="1" x14ac:dyDescent="0.2">
      <c r="A137" s="282"/>
      <c r="B137" s="95"/>
      <c r="C137" s="266" t="s">
        <v>606</v>
      </c>
      <c r="D137" s="101"/>
      <c r="E137" s="102"/>
      <c r="F137" s="103"/>
      <c r="G137" s="284"/>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1">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1">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1">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1">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1">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1">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1">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1">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1">
        <f t="shared" si="45"/>
        <v>0</v>
      </c>
    </row>
    <row r="147" spans="1:123" ht="24" customHeight="1" x14ac:dyDescent="0.2">
      <c r="A147" s="285"/>
      <c r="B147" s="101"/>
      <c r="C147" s="95"/>
      <c r="D147" s="101"/>
      <c r="E147" s="102"/>
      <c r="F147" s="268" t="s">
        <v>33</v>
      </c>
      <c r="G147" s="283">
        <f>SUBTOTAL(9,G138:G146)</f>
        <v>0</v>
      </c>
    </row>
    <row r="148" spans="1:123" ht="24" customHeight="1" x14ac:dyDescent="0.2">
      <c r="A148" s="286"/>
      <c r="B148" s="101"/>
      <c r="C148" s="95"/>
      <c r="D148" s="101"/>
      <c r="E148" s="102"/>
      <c r="F148" s="103"/>
      <c r="G148" s="284"/>
    </row>
    <row r="149" spans="1:123" ht="24" customHeight="1" x14ac:dyDescent="0.2">
      <c r="A149" s="287" t="str">
        <f>B107</f>
        <v>2.1</v>
      </c>
      <c r="B149" s="288" t="str">
        <f>C107</f>
        <v>Excavación para Fundaciones</v>
      </c>
      <c r="C149" s="109"/>
      <c r="D149" s="109" t="s">
        <v>34</v>
      </c>
      <c r="E149" s="110"/>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7" t="str">
        <f>Comitente</f>
        <v>CA.ME. SAN JUAN SOCIEDAD DEL ESTADO</v>
      </c>
      <c r="C152" s="92"/>
      <c r="D152" s="98"/>
      <c r="E152" s="98"/>
      <c r="F152" s="99"/>
      <c r="G152" s="273"/>
    </row>
    <row r="153" spans="1:123" ht="24" customHeight="1" x14ac:dyDescent="0.2">
      <c r="A153" s="272" t="s">
        <v>603</v>
      </c>
      <c r="B153" s="97">
        <f>Contratista</f>
        <v>0</v>
      </c>
      <c r="C153" s="93"/>
      <c r="D153" s="93"/>
      <c r="E153" s="93"/>
      <c r="F153" s="100"/>
      <c r="G153" s="274"/>
    </row>
    <row r="154" spans="1:123" ht="24" customHeight="1" x14ac:dyDescent="0.2">
      <c r="A154" s="272" t="s">
        <v>24</v>
      </c>
      <c r="B154" s="391" t="str">
        <f>Obra</f>
        <v>CIERRE PERIMETRAL - OBRA CIVIL Ca.Me. SAN JUAN S.E.</v>
      </c>
      <c r="C154" s="391"/>
      <c r="D154" s="391"/>
      <c r="E154" s="93"/>
      <c r="F154" s="100" t="s">
        <v>38</v>
      </c>
      <c r="G154" s="275">
        <f>Fecha_Base</f>
        <v>44711</v>
      </c>
    </row>
    <row r="155" spans="1:123" ht="24" customHeight="1" x14ac:dyDescent="0.2">
      <c r="A155" s="276" t="s">
        <v>601</v>
      </c>
      <c r="B155" s="94" t="str">
        <f>Ubicación</f>
        <v>DEPARTAMENTO SARMIENTO</v>
      </c>
      <c r="C155" s="94"/>
      <c r="D155" s="101"/>
      <c r="E155" s="102"/>
      <c r="F155" s="103"/>
      <c r="G155" s="277"/>
    </row>
    <row r="156" spans="1:123" ht="24" customHeight="1" x14ac:dyDescent="0.2">
      <c r="A156" s="276" t="s">
        <v>39</v>
      </c>
      <c r="B156" s="104">
        <f>IFERROR(VALUE(LEFT(B157,FIND(".",B157)-1)),"")</f>
        <v>3</v>
      </c>
      <c r="C156" s="95" t="str">
        <f>IFERROR(VLOOKUP(B156,Tabla_CyP,2,FALSE),"")</f>
        <v>ESTRUCTURAS RESISTENTES</v>
      </c>
      <c r="D156" s="95"/>
      <c r="E156" s="102"/>
      <c r="F156" s="103"/>
      <c r="G156" s="277"/>
    </row>
    <row r="157" spans="1:123" ht="24" customHeight="1" x14ac:dyDescent="0.2">
      <c r="A157" s="276" t="s">
        <v>25</v>
      </c>
      <c r="B157" s="105" t="str">
        <f>IFERROR(VLOOKUP(COUNTIF($A$1:A157,"ANALISIS DE PRECIOS"),Tabla_NumeroItem,2,FALSE),"")</f>
        <v>3.1.1</v>
      </c>
      <c r="C157" s="95" t="str">
        <f>IFERROR(VLOOKUP(B157,Tabla_CyP,2,FALSE),"")</f>
        <v>Hormigón de Limpieza</v>
      </c>
      <c r="D157" s="101"/>
      <c r="E157" s="102"/>
      <c r="F157" s="100" t="s">
        <v>26</v>
      </c>
      <c r="G157" s="278" t="str">
        <f>IFERROR(VLOOKUP(B157,Tabla_CyP,4,FALSE),"")</f>
        <v>m2</v>
      </c>
    </row>
    <row r="158" spans="1:123" ht="24" customHeight="1" x14ac:dyDescent="0.2">
      <c r="A158" s="276"/>
      <c r="B158" s="94"/>
      <c r="C158" s="95"/>
      <c r="D158" s="101"/>
      <c r="E158" s="102"/>
      <c r="F158" s="103"/>
      <c r="G158" s="277"/>
    </row>
    <row r="159" spans="1:123" ht="24" customHeight="1" x14ac:dyDescent="0.2">
      <c r="A159" s="378" t="s">
        <v>507</v>
      </c>
      <c r="B159" s="379"/>
      <c r="C159" s="380" t="s">
        <v>0</v>
      </c>
      <c r="D159" s="380" t="s">
        <v>27</v>
      </c>
      <c r="E159" s="386" t="s">
        <v>28</v>
      </c>
      <c r="F159" s="388" t="s">
        <v>29</v>
      </c>
      <c r="G159" s="388" t="s">
        <v>30</v>
      </c>
    </row>
    <row r="160" spans="1:123" s="107" customFormat="1" ht="24" customHeight="1" x14ac:dyDescent="0.2">
      <c r="A160" s="106" t="s">
        <v>508</v>
      </c>
      <c r="B160" s="106" t="s">
        <v>509</v>
      </c>
      <c r="C160" s="381"/>
      <c r="D160" s="381"/>
      <c r="E160" s="387"/>
      <c r="F160" s="389"/>
      <c r="G160" s="38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9"/>
      <c r="B161" s="108"/>
      <c r="C161" s="267" t="s">
        <v>604</v>
      </c>
      <c r="D161" s="109"/>
      <c r="E161" s="110"/>
      <c r="F161" s="111"/>
      <c r="G161" s="280"/>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1">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1">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1">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1">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1">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1">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1">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1">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1">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1">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1">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1">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1">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1">
        <f t="shared" si="50"/>
        <v>0</v>
      </c>
    </row>
    <row r="176" spans="1:7" ht="24" customHeight="1" x14ac:dyDescent="0.2">
      <c r="A176" s="282"/>
      <c r="B176" s="95"/>
      <c r="C176" s="95"/>
      <c r="D176" s="101"/>
      <c r="E176" s="102"/>
      <c r="F176" s="268" t="s">
        <v>31</v>
      </c>
      <c r="G176" s="283">
        <f>SUBTOTAL(9,G162:G175)</f>
        <v>0</v>
      </c>
    </row>
    <row r="177" spans="1:7" ht="24" customHeight="1" x14ac:dyDescent="0.2">
      <c r="A177" s="282"/>
      <c r="B177" s="95"/>
      <c r="C177" s="266" t="s">
        <v>605</v>
      </c>
      <c r="D177" s="101"/>
      <c r="E177" s="102"/>
      <c r="F177" s="103"/>
      <c r="G177" s="284"/>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1">
        <f>ROUND(E178*F178,2)</f>
        <v>0</v>
      </c>
    </row>
    <row r="179" spans="1:7" s="218" customFormat="1" ht="24" customHeight="1" x14ac:dyDescent="0.2">
      <c r="A179" s="213" t="str">
        <f t="shared" si="51"/>
        <v/>
      </c>
      <c r="B179" s="211">
        <f t="shared" si="52"/>
        <v>0</v>
      </c>
      <c r="C179" s="212"/>
      <c r="D179" s="213" t="str">
        <f t="shared" si="53"/>
        <v/>
      </c>
      <c r="E179" s="214"/>
      <c r="F179" s="217">
        <f t="shared" si="54"/>
        <v>0</v>
      </c>
      <c r="G179" s="281">
        <f>ROUND(E179*F179,2)</f>
        <v>0</v>
      </c>
    </row>
    <row r="180" spans="1:7" s="218" customFormat="1" ht="24" customHeight="1" x14ac:dyDescent="0.2">
      <c r="A180" s="213" t="str">
        <f t="shared" si="51"/>
        <v/>
      </c>
      <c r="B180" s="211">
        <f t="shared" si="52"/>
        <v>0</v>
      </c>
      <c r="C180" s="212"/>
      <c r="D180" s="213" t="str">
        <f t="shared" si="53"/>
        <v/>
      </c>
      <c r="E180" s="214"/>
      <c r="F180" s="217">
        <f t="shared" si="54"/>
        <v>0</v>
      </c>
      <c r="G180" s="281">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1">
        <f t="shared" si="55"/>
        <v>0</v>
      </c>
    </row>
    <row r="182" spans="1:7" s="218" customFormat="1" ht="24" customHeight="1" x14ac:dyDescent="0.2">
      <c r="A182" s="213" t="str">
        <f t="shared" si="51"/>
        <v/>
      </c>
      <c r="B182" s="211">
        <f t="shared" si="52"/>
        <v>0</v>
      </c>
      <c r="C182" s="212"/>
      <c r="D182" s="213" t="str">
        <f t="shared" si="53"/>
        <v/>
      </c>
      <c r="E182" s="214"/>
      <c r="F182" s="215">
        <f t="shared" si="54"/>
        <v>0</v>
      </c>
      <c r="G182" s="281">
        <f t="shared" si="55"/>
        <v>0</v>
      </c>
    </row>
    <row r="183" spans="1:7" s="218" customFormat="1" ht="24" customHeight="1" x14ac:dyDescent="0.2">
      <c r="A183" s="213" t="str">
        <f t="shared" si="51"/>
        <v/>
      </c>
      <c r="B183" s="211">
        <f t="shared" si="52"/>
        <v>0</v>
      </c>
      <c r="C183" s="212"/>
      <c r="D183" s="213" t="str">
        <f t="shared" si="53"/>
        <v/>
      </c>
      <c r="E183" s="214"/>
      <c r="F183" s="215">
        <f t="shared" si="54"/>
        <v>0</v>
      </c>
      <c r="G183" s="281">
        <f t="shared" si="55"/>
        <v>0</v>
      </c>
    </row>
    <row r="184" spans="1:7" s="218" customFormat="1" ht="24" customHeight="1" x14ac:dyDescent="0.2">
      <c r="A184" s="213" t="str">
        <f t="shared" si="51"/>
        <v/>
      </c>
      <c r="B184" s="211">
        <f t="shared" si="52"/>
        <v>0</v>
      </c>
      <c r="C184" s="212"/>
      <c r="D184" s="213" t="str">
        <f t="shared" si="53"/>
        <v/>
      </c>
      <c r="E184" s="214"/>
      <c r="F184" s="215">
        <f t="shared" si="54"/>
        <v>0</v>
      </c>
      <c r="G184" s="281">
        <f t="shared" si="55"/>
        <v>0</v>
      </c>
    </row>
    <row r="185" spans="1:7" s="218" customFormat="1" ht="24" customHeight="1" x14ac:dyDescent="0.2">
      <c r="A185" s="213" t="str">
        <f t="shared" si="51"/>
        <v/>
      </c>
      <c r="B185" s="211">
        <f t="shared" si="52"/>
        <v>0</v>
      </c>
      <c r="C185" s="212"/>
      <c r="D185" s="213" t="str">
        <f t="shared" si="53"/>
        <v/>
      </c>
      <c r="E185" s="214"/>
      <c r="F185" s="215">
        <f t="shared" si="54"/>
        <v>0</v>
      </c>
      <c r="G185" s="281">
        <f t="shared" si="55"/>
        <v>0</v>
      </c>
    </row>
    <row r="186" spans="1:7" ht="24" customHeight="1" x14ac:dyDescent="0.2">
      <c r="A186" s="282"/>
      <c r="B186" s="95"/>
      <c r="C186" s="95"/>
      <c r="D186" s="101"/>
      <c r="E186" s="102"/>
      <c r="F186" s="268" t="s">
        <v>32</v>
      </c>
      <c r="G186" s="283">
        <f>SUBTOTAL(9,G178:G185)</f>
        <v>0</v>
      </c>
    </row>
    <row r="187" spans="1:7" ht="24" customHeight="1" x14ac:dyDescent="0.2">
      <c r="A187" s="282"/>
      <c r="B187" s="95"/>
      <c r="C187" s="266" t="s">
        <v>606</v>
      </c>
      <c r="D187" s="101"/>
      <c r="E187" s="102"/>
      <c r="F187" s="103"/>
      <c r="G187" s="284"/>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1">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1">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1">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1">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1">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1">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1">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1">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1">
        <f t="shared" si="60"/>
        <v>0</v>
      </c>
    </row>
    <row r="197" spans="1:7" ht="24" customHeight="1" x14ac:dyDescent="0.2">
      <c r="A197" s="285"/>
      <c r="B197" s="101"/>
      <c r="C197" s="95"/>
      <c r="D197" s="101"/>
      <c r="E197" s="102"/>
      <c r="F197" s="268" t="s">
        <v>33</v>
      </c>
      <c r="G197" s="283">
        <f>SUBTOTAL(9,G188:G196)</f>
        <v>0</v>
      </c>
    </row>
    <row r="198" spans="1:7" ht="24" customHeight="1" x14ac:dyDescent="0.2">
      <c r="A198" s="286"/>
      <c r="B198" s="101"/>
      <c r="C198" s="95"/>
      <c r="D198" s="101"/>
      <c r="E198" s="102"/>
      <c r="F198" s="103"/>
      <c r="G198" s="284"/>
    </row>
    <row r="199" spans="1:7" ht="24" customHeight="1" x14ac:dyDescent="0.2">
      <c r="A199" s="287" t="str">
        <f>B157</f>
        <v>3.1.1</v>
      </c>
      <c r="B199" s="288" t="str">
        <f>C157</f>
        <v>Hormigón de Limpieza</v>
      </c>
      <c r="C199" s="109"/>
      <c r="D199" s="109" t="s">
        <v>34</v>
      </c>
      <c r="E199" s="110"/>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7" t="str">
        <f>Comitente</f>
        <v>CA.ME. SAN JUAN SOCIEDAD DEL ESTADO</v>
      </c>
      <c r="C202" s="92"/>
      <c r="D202" s="98"/>
      <c r="E202" s="98"/>
      <c r="F202" s="99"/>
      <c r="G202" s="273"/>
    </row>
    <row r="203" spans="1:7" ht="24" customHeight="1" x14ac:dyDescent="0.2">
      <c r="A203" s="272" t="s">
        <v>603</v>
      </c>
      <c r="B203" s="97">
        <f>Contratista</f>
        <v>0</v>
      </c>
      <c r="C203" s="93"/>
      <c r="D203" s="93"/>
      <c r="E203" s="93"/>
      <c r="F203" s="100"/>
      <c r="G203" s="274"/>
    </row>
    <row r="204" spans="1:7" ht="24" customHeight="1" x14ac:dyDescent="0.2">
      <c r="A204" s="272" t="s">
        <v>24</v>
      </c>
      <c r="B204" s="391" t="str">
        <f>Obra</f>
        <v>CIERRE PERIMETRAL - OBRA CIVIL Ca.Me. SAN JUAN S.E.</v>
      </c>
      <c r="C204" s="391"/>
      <c r="D204" s="391"/>
      <c r="E204" s="93"/>
      <c r="F204" s="100" t="s">
        <v>38</v>
      </c>
      <c r="G204" s="275">
        <f>Fecha_Base</f>
        <v>44711</v>
      </c>
    </row>
    <row r="205" spans="1:7" ht="24" customHeight="1" x14ac:dyDescent="0.2">
      <c r="A205" s="276" t="s">
        <v>601</v>
      </c>
      <c r="B205" s="94" t="str">
        <f>Ubicación</f>
        <v>DEPARTAMENTO SARMIENTO</v>
      </c>
      <c r="C205" s="94"/>
      <c r="D205" s="101"/>
      <c r="E205" s="102"/>
      <c r="F205" s="103"/>
      <c r="G205" s="277"/>
    </row>
    <row r="206" spans="1:7" ht="24" customHeight="1" x14ac:dyDescent="0.2">
      <c r="A206" s="276" t="s">
        <v>39</v>
      </c>
      <c r="B206" s="104">
        <f>IFERROR(VALUE(LEFT(B207,FIND(".",B207)-1)),"")</f>
        <v>3</v>
      </c>
      <c r="C206" s="95" t="str">
        <f>IFERROR(VLOOKUP(B206,Tabla_CyP,2,FALSE),"")</f>
        <v>ESTRUCTURAS RESISTENTES</v>
      </c>
      <c r="D206" s="95"/>
      <c r="E206" s="102"/>
      <c r="F206" s="103"/>
      <c r="G206" s="277"/>
    </row>
    <row r="207" spans="1:7" ht="24" customHeight="1" x14ac:dyDescent="0.2">
      <c r="A207" s="276" t="s">
        <v>25</v>
      </c>
      <c r="B207" s="105" t="str">
        <f>IFERROR(VLOOKUP(COUNTIF($A$1:A207,"ANALISIS DE PRECIOS"),Tabla_NumeroItem,2,FALSE),"")</f>
        <v>3.2.1</v>
      </c>
      <c r="C207" s="95" t="str">
        <f>IFERROR(VLOOKUP(B207,Tabla_CyP,2,FALSE),"")</f>
        <v>Bases para Postes de Hormigón Armado premoldeado</v>
      </c>
      <c r="D207" s="101"/>
      <c r="E207" s="102"/>
      <c r="F207" s="100" t="s">
        <v>26</v>
      </c>
      <c r="G207" s="278" t="str">
        <f>IFERROR(VLOOKUP(B207,Tabla_CyP,4,FALSE),"")</f>
        <v>m3</v>
      </c>
    </row>
    <row r="208" spans="1:7" ht="24" customHeight="1" x14ac:dyDescent="0.2">
      <c r="A208" s="276"/>
      <c r="B208" s="94"/>
      <c r="C208" s="95"/>
      <c r="D208" s="101"/>
      <c r="E208" s="102"/>
      <c r="F208" s="103"/>
      <c r="G208" s="277"/>
    </row>
    <row r="209" spans="1:123" ht="24" customHeight="1" x14ac:dyDescent="0.2">
      <c r="A209" s="378" t="s">
        <v>507</v>
      </c>
      <c r="B209" s="379"/>
      <c r="C209" s="380" t="s">
        <v>0</v>
      </c>
      <c r="D209" s="380" t="s">
        <v>27</v>
      </c>
      <c r="E209" s="386" t="s">
        <v>28</v>
      </c>
      <c r="F209" s="388" t="s">
        <v>29</v>
      </c>
      <c r="G209" s="388" t="s">
        <v>30</v>
      </c>
    </row>
    <row r="210" spans="1:123" s="107" customFormat="1" ht="24" customHeight="1" x14ac:dyDescent="0.2">
      <c r="A210" s="106" t="s">
        <v>508</v>
      </c>
      <c r="B210" s="106" t="s">
        <v>509</v>
      </c>
      <c r="C210" s="381"/>
      <c r="D210" s="381"/>
      <c r="E210" s="387"/>
      <c r="F210" s="389"/>
      <c r="G210" s="38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9"/>
      <c r="B211" s="108"/>
      <c r="C211" s="267" t="s">
        <v>604</v>
      </c>
      <c r="D211" s="109"/>
      <c r="E211" s="110"/>
      <c r="F211" s="111"/>
      <c r="G211" s="280"/>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1">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1">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1">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1">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1">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1">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1">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1">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1">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1">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1">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1">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1">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1">
        <f t="shared" si="65"/>
        <v>0</v>
      </c>
    </row>
    <row r="226" spans="1:7" ht="24" customHeight="1" x14ac:dyDescent="0.2">
      <c r="A226" s="282"/>
      <c r="B226" s="95"/>
      <c r="C226" s="95"/>
      <c r="D226" s="101"/>
      <c r="E226" s="102"/>
      <c r="F226" s="268" t="s">
        <v>31</v>
      </c>
      <c r="G226" s="283">
        <f>SUBTOTAL(9,G212:G225)</f>
        <v>0</v>
      </c>
    </row>
    <row r="227" spans="1:7" ht="24" customHeight="1" x14ac:dyDescent="0.2">
      <c r="A227" s="282"/>
      <c r="B227" s="95"/>
      <c r="C227" s="266" t="s">
        <v>605</v>
      </c>
      <c r="D227" s="101"/>
      <c r="E227" s="102"/>
      <c r="F227" s="103"/>
      <c r="G227" s="284"/>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1">
        <f>ROUND(E228*F228,2)</f>
        <v>0</v>
      </c>
    </row>
    <row r="229" spans="1:7" s="218" customFormat="1" ht="24" customHeight="1" x14ac:dyDescent="0.2">
      <c r="A229" s="213" t="str">
        <f t="shared" si="66"/>
        <v/>
      </c>
      <c r="B229" s="211">
        <f t="shared" si="67"/>
        <v>0</v>
      </c>
      <c r="C229" s="212"/>
      <c r="D229" s="213" t="str">
        <f t="shared" si="68"/>
        <v/>
      </c>
      <c r="E229" s="214"/>
      <c r="F229" s="217">
        <f t="shared" si="69"/>
        <v>0</v>
      </c>
      <c r="G229" s="281">
        <f>ROUND(E229*F229,2)</f>
        <v>0</v>
      </c>
    </row>
    <row r="230" spans="1:7" s="218" customFormat="1" ht="24" customHeight="1" x14ac:dyDescent="0.2">
      <c r="A230" s="213" t="str">
        <f t="shared" si="66"/>
        <v/>
      </c>
      <c r="B230" s="211">
        <f t="shared" si="67"/>
        <v>0</v>
      </c>
      <c r="C230" s="212"/>
      <c r="D230" s="213" t="str">
        <f t="shared" si="68"/>
        <v/>
      </c>
      <c r="E230" s="214"/>
      <c r="F230" s="217">
        <f t="shared" si="69"/>
        <v>0</v>
      </c>
      <c r="G230" s="281">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1">
        <f t="shared" si="70"/>
        <v>0</v>
      </c>
    </row>
    <row r="232" spans="1:7" s="218" customFormat="1" ht="24" customHeight="1" x14ac:dyDescent="0.2">
      <c r="A232" s="213" t="str">
        <f t="shared" si="66"/>
        <v/>
      </c>
      <c r="B232" s="211">
        <f t="shared" si="67"/>
        <v>0</v>
      </c>
      <c r="C232" s="212"/>
      <c r="D232" s="213" t="str">
        <f t="shared" si="68"/>
        <v/>
      </c>
      <c r="E232" s="214"/>
      <c r="F232" s="215">
        <f t="shared" si="69"/>
        <v>0</v>
      </c>
      <c r="G232" s="281">
        <f t="shared" si="70"/>
        <v>0</v>
      </c>
    </row>
    <row r="233" spans="1:7" s="218" customFormat="1" ht="24" customHeight="1" x14ac:dyDescent="0.2">
      <c r="A233" s="213" t="str">
        <f t="shared" si="66"/>
        <v/>
      </c>
      <c r="B233" s="211">
        <f t="shared" si="67"/>
        <v>0</v>
      </c>
      <c r="C233" s="212"/>
      <c r="D233" s="213" t="str">
        <f t="shared" si="68"/>
        <v/>
      </c>
      <c r="E233" s="214"/>
      <c r="F233" s="215">
        <f t="shared" si="69"/>
        <v>0</v>
      </c>
      <c r="G233" s="281">
        <f t="shared" si="70"/>
        <v>0</v>
      </c>
    </row>
    <row r="234" spans="1:7" s="218" customFormat="1" ht="24" customHeight="1" x14ac:dyDescent="0.2">
      <c r="A234" s="213" t="str">
        <f t="shared" si="66"/>
        <v/>
      </c>
      <c r="B234" s="211">
        <f t="shared" si="67"/>
        <v>0</v>
      </c>
      <c r="C234" s="212"/>
      <c r="D234" s="213" t="str">
        <f t="shared" si="68"/>
        <v/>
      </c>
      <c r="E234" s="214"/>
      <c r="F234" s="215">
        <f t="shared" si="69"/>
        <v>0</v>
      </c>
      <c r="G234" s="281">
        <f t="shared" si="70"/>
        <v>0</v>
      </c>
    </row>
    <row r="235" spans="1:7" s="218" customFormat="1" ht="24" customHeight="1" x14ac:dyDescent="0.2">
      <c r="A235" s="213" t="str">
        <f t="shared" si="66"/>
        <v/>
      </c>
      <c r="B235" s="211">
        <f t="shared" si="67"/>
        <v>0</v>
      </c>
      <c r="C235" s="212"/>
      <c r="D235" s="213" t="str">
        <f t="shared" si="68"/>
        <v/>
      </c>
      <c r="E235" s="214"/>
      <c r="F235" s="215">
        <f t="shared" si="69"/>
        <v>0</v>
      </c>
      <c r="G235" s="281">
        <f t="shared" si="70"/>
        <v>0</v>
      </c>
    </row>
    <row r="236" spans="1:7" ht="24" customHeight="1" x14ac:dyDescent="0.2">
      <c r="A236" s="282"/>
      <c r="B236" s="95"/>
      <c r="C236" s="95"/>
      <c r="D236" s="101"/>
      <c r="E236" s="102"/>
      <c r="F236" s="268" t="s">
        <v>32</v>
      </c>
      <c r="G236" s="283">
        <f>SUBTOTAL(9,G228:G235)</f>
        <v>0</v>
      </c>
    </row>
    <row r="237" spans="1:7" ht="24" customHeight="1" x14ac:dyDescent="0.2">
      <c r="A237" s="282"/>
      <c r="B237" s="95"/>
      <c r="C237" s="266" t="s">
        <v>606</v>
      </c>
      <c r="D237" s="101"/>
      <c r="E237" s="102"/>
      <c r="F237" s="103"/>
      <c r="G237" s="284"/>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1">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1">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1">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1">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1">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1">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1">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1">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1">
        <f t="shared" si="75"/>
        <v>0</v>
      </c>
    </row>
    <row r="247" spans="1:7" ht="24" customHeight="1" x14ac:dyDescent="0.2">
      <c r="A247" s="285"/>
      <c r="B247" s="101"/>
      <c r="C247" s="95"/>
      <c r="D247" s="101"/>
      <c r="E247" s="102"/>
      <c r="F247" s="268" t="s">
        <v>33</v>
      </c>
      <c r="G247" s="283">
        <f>SUBTOTAL(9,G238:G246)</f>
        <v>0</v>
      </c>
    </row>
    <row r="248" spans="1:7" ht="24" customHeight="1" x14ac:dyDescent="0.2">
      <c r="A248" s="286"/>
      <c r="B248" s="101"/>
      <c r="C248" s="95"/>
      <c r="D248" s="101"/>
      <c r="E248" s="102"/>
      <c r="F248" s="103"/>
      <c r="G248" s="284"/>
    </row>
    <row r="249" spans="1:7" ht="24" customHeight="1" x14ac:dyDescent="0.2">
      <c r="A249" s="287" t="str">
        <f>B207</f>
        <v>3.2.1</v>
      </c>
      <c r="B249" s="288" t="str">
        <f>C207</f>
        <v>Bases para Postes de Hormigón Armado premoldeado</v>
      </c>
      <c r="C249" s="109"/>
      <c r="D249" s="109" t="s">
        <v>34</v>
      </c>
      <c r="E249" s="110"/>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7" t="str">
        <f>Comitente</f>
        <v>CA.ME. SAN JUAN SOCIEDAD DEL ESTADO</v>
      </c>
      <c r="C252" s="92"/>
      <c r="D252" s="98"/>
      <c r="E252" s="98"/>
      <c r="F252" s="99"/>
      <c r="G252" s="273"/>
    </row>
    <row r="253" spans="1:7" ht="24" customHeight="1" x14ac:dyDescent="0.2">
      <c r="A253" s="272" t="s">
        <v>603</v>
      </c>
      <c r="B253" s="97">
        <f>Contratista</f>
        <v>0</v>
      </c>
      <c r="C253" s="93"/>
      <c r="D253" s="93"/>
      <c r="E253" s="93"/>
      <c r="F253" s="100"/>
      <c r="G253" s="274"/>
    </row>
    <row r="254" spans="1:7" ht="24" customHeight="1" x14ac:dyDescent="0.2">
      <c r="A254" s="272" t="s">
        <v>24</v>
      </c>
      <c r="B254" s="391" t="str">
        <f>Obra</f>
        <v>CIERRE PERIMETRAL - OBRA CIVIL Ca.Me. SAN JUAN S.E.</v>
      </c>
      <c r="C254" s="391"/>
      <c r="D254" s="391"/>
      <c r="E254" s="93"/>
      <c r="F254" s="100" t="s">
        <v>38</v>
      </c>
      <c r="G254" s="275">
        <f>Fecha_Base</f>
        <v>44711</v>
      </c>
    </row>
    <row r="255" spans="1:7" ht="24" customHeight="1" x14ac:dyDescent="0.2">
      <c r="A255" s="276" t="s">
        <v>601</v>
      </c>
      <c r="B255" s="94" t="str">
        <f>Ubicación</f>
        <v>DEPARTAMENTO SARMIENTO</v>
      </c>
      <c r="C255" s="94"/>
      <c r="D255" s="101"/>
      <c r="E255" s="102"/>
      <c r="F255" s="103"/>
      <c r="G255" s="277"/>
    </row>
    <row r="256" spans="1:7" ht="24" customHeight="1" x14ac:dyDescent="0.2">
      <c r="A256" s="276" t="s">
        <v>39</v>
      </c>
      <c r="B256" s="104">
        <f>IFERROR(VALUE(LEFT(B257,FIND(".",B257)-1)),"")</f>
        <v>3</v>
      </c>
      <c r="C256" s="95" t="str">
        <f>IFERROR(VLOOKUP(B256,Tabla_CyP,2,FALSE),"")</f>
        <v>ESTRUCTURAS RESISTENTES</v>
      </c>
      <c r="D256" s="95"/>
      <c r="E256" s="102"/>
      <c r="F256" s="103"/>
      <c r="G256" s="277"/>
    </row>
    <row r="257" spans="1:123" ht="24" customHeight="1" x14ac:dyDescent="0.2">
      <c r="A257" s="276" t="s">
        <v>25</v>
      </c>
      <c r="B257" s="105" t="str">
        <f>IFERROR(VLOOKUP(COUNTIF($A$1:A257,"ANALISIS DE PRECIOS"),Tabla_NumeroItem,2,FALSE),"")</f>
        <v>3.2.2</v>
      </c>
      <c r="C257" s="95" t="str">
        <f>IFERROR(VLOOKUP(B257,Tabla_CyP,2,FALSE),"")</f>
        <v>Vigas de Fundación</v>
      </c>
      <c r="D257" s="101"/>
      <c r="E257" s="102"/>
      <c r="F257" s="100" t="s">
        <v>26</v>
      </c>
      <c r="G257" s="278" t="str">
        <f>IFERROR(VLOOKUP(B257,Tabla_CyP,4,FALSE),"")</f>
        <v>m3</v>
      </c>
    </row>
    <row r="258" spans="1:123" ht="24" customHeight="1" x14ac:dyDescent="0.2">
      <c r="A258" s="276"/>
      <c r="B258" s="94"/>
      <c r="C258" s="95"/>
      <c r="D258" s="101"/>
      <c r="E258" s="102"/>
      <c r="F258" s="103"/>
      <c r="G258" s="277"/>
    </row>
    <row r="259" spans="1:123" ht="24" customHeight="1" x14ac:dyDescent="0.2">
      <c r="A259" s="378" t="s">
        <v>507</v>
      </c>
      <c r="B259" s="379"/>
      <c r="C259" s="380" t="s">
        <v>0</v>
      </c>
      <c r="D259" s="380" t="s">
        <v>27</v>
      </c>
      <c r="E259" s="386" t="s">
        <v>28</v>
      </c>
      <c r="F259" s="388" t="s">
        <v>29</v>
      </c>
      <c r="G259" s="388" t="s">
        <v>30</v>
      </c>
    </row>
    <row r="260" spans="1:123" s="107" customFormat="1" ht="24" customHeight="1" x14ac:dyDescent="0.2">
      <c r="A260" s="106" t="s">
        <v>508</v>
      </c>
      <c r="B260" s="106" t="s">
        <v>509</v>
      </c>
      <c r="C260" s="381"/>
      <c r="D260" s="381"/>
      <c r="E260" s="387"/>
      <c r="F260" s="389"/>
      <c r="G260" s="38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9"/>
      <c r="B261" s="108"/>
      <c r="C261" s="267" t="s">
        <v>604</v>
      </c>
      <c r="D261" s="109"/>
      <c r="E261" s="110"/>
      <c r="F261" s="111"/>
      <c r="G261" s="280"/>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1">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1">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1">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1">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1">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1">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1">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1">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1">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1">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1">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1">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1">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1">
        <f t="shared" si="80"/>
        <v>0</v>
      </c>
    </row>
    <row r="276" spans="1:7" ht="24" customHeight="1" x14ac:dyDescent="0.2">
      <c r="A276" s="282"/>
      <c r="B276" s="95"/>
      <c r="C276" s="95"/>
      <c r="D276" s="101"/>
      <c r="E276" s="102"/>
      <c r="F276" s="268" t="s">
        <v>31</v>
      </c>
      <c r="G276" s="283">
        <f>SUBTOTAL(9,G262:G275)</f>
        <v>0</v>
      </c>
    </row>
    <row r="277" spans="1:7" ht="24" customHeight="1" x14ac:dyDescent="0.2">
      <c r="A277" s="282"/>
      <c r="B277" s="95"/>
      <c r="C277" s="266" t="s">
        <v>605</v>
      </c>
      <c r="D277" s="101"/>
      <c r="E277" s="102"/>
      <c r="F277" s="103"/>
      <c r="G277" s="284"/>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1">
        <f>ROUND(E278*F278,2)</f>
        <v>0</v>
      </c>
    </row>
    <row r="279" spans="1:7" s="218" customFormat="1" ht="24" customHeight="1" x14ac:dyDescent="0.2">
      <c r="A279" s="213" t="str">
        <f t="shared" si="81"/>
        <v/>
      </c>
      <c r="B279" s="211">
        <f t="shared" si="82"/>
        <v>0</v>
      </c>
      <c r="C279" s="212"/>
      <c r="D279" s="213" t="str">
        <f t="shared" si="83"/>
        <v/>
      </c>
      <c r="E279" s="214"/>
      <c r="F279" s="217">
        <f t="shared" si="84"/>
        <v>0</v>
      </c>
      <c r="G279" s="281">
        <f>ROUND(E279*F279,2)</f>
        <v>0</v>
      </c>
    </row>
    <row r="280" spans="1:7" s="218" customFormat="1" ht="24" customHeight="1" x14ac:dyDescent="0.2">
      <c r="A280" s="213" t="str">
        <f t="shared" si="81"/>
        <v/>
      </c>
      <c r="B280" s="211">
        <f t="shared" si="82"/>
        <v>0</v>
      </c>
      <c r="C280" s="212"/>
      <c r="D280" s="213" t="str">
        <f t="shared" si="83"/>
        <v/>
      </c>
      <c r="E280" s="214"/>
      <c r="F280" s="217">
        <f t="shared" si="84"/>
        <v>0</v>
      </c>
      <c r="G280" s="281">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1">
        <f t="shared" si="85"/>
        <v>0</v>
      </c>
    </row>
    <row r="282" spans="1:7" s="218" customFormat="1" ht="24" customHeight="1" x14ac:dyDescent="0.2">
      <c r="A282" s="213" t="str">
        <f t="shared" si="81"/>
        <v/>
      </c>
      <c r="B282" s="211">
        <f t="shared" si="82"/>
        <v>0</v>
      </c>
      <c r="C282" s="212"/>
      <c r="D282" s="213" t="str">
        <f t="shared" si="83"/>
        <v/>
      </c>
      <c r="E282" s="214"/>
      <c r="F282" s="215">
        <f t="shared" si="84"/>
        <v>0</v>
      </c>
      <c r="G282" s="281">
        <f t="shared" si="85"/>
        <v>0</v>
      </c>
    </row>
    <row r="283" spans="1:7" s="218" customFormat="1" ht="24" customHeight="1" x14ac:dyDescent="0.2">
      <c r="A283" s="213" t="str">
        <f t="shared" si="81"/>
        <v/>
      </c>
      <c r="B283" s="211">
        <f t="shared" si="82"/>
        <v>0</v>
      </c>
      <c r="C283" s="212"/>
      <c r="D283" s="213" t="str">
        <f t="shared" si="83"/>
        <v/>
      </c>
      <c r="E283" s="214"/>
      <c r="F283" s="215">
        <f t="shared" si="84"/>
        <v>0</v>
      </c>
      <c r="G283" s="281">
        <f t="shared" si="85"/>
        <v>0</v>
      </c>
    </row>
    <row r="284" spans="1:7" s="218" customFormat="1" ht="24" customHeight="1" x14ac:dyDescent="0.2">
      <c r="A284" s="213" t="str">
        <f t="shared" si="81"/>
        <v/>
      </c>
      <c r="B284" s="211">
        <f t="shared" si="82"/>
        <v>0</v>
      </c>
      <c r="C284" s="212"/>
      <c r="D284" s="213" t="str">
        <f t="shared" si="83"/>
        <v/>
      </c>
      <c r="E284" s="214"/>
      <c r="F284" s="215">
        <f t="shared" si="84"/>
        <v>0</v>
      </c>
      <c r="G284" s="281">
        <f t="shared" si="85"/>
        <v>0</v>
      </c>
    </row>
    <row r="285" spans="1:7" s="218" customFormat="1" ht="24" customHeight="1" x14ac:dyDescent="0.2">
      <c r="A285" s="213" t="str">
        <f t="shared" si="81"/>
        <v/>
      </c>
      <c r="B285" s="211">
        <f t="shared" si="82"/>
        <v>0</v>
      </c>
      <c r="C285" s="212"/>
      <c r="D285" s="213" t="str">
        <f t="shared" si="83"/>
        <v/>
      </c>
      <c r="E285" s="214"/>
      <c r="F285" s="215">
        <f t="shared" si="84"/>
        <v>0</v>
      </c>
      <c r="G285" s="281">
        <f t="shared" si="85"/>
        <v>0</v>
      </c>
    </row>
    <row r="286" spans="1:7" ht="24" customHeight="1" x14ac:dyDescent="0.2">
      <c r="A286" s="282"/>
      <c r="B286" s="95"/>
      <c r="C286" s="95"/>
      <c r="D286" s="101"/>
      <c r="E286" s="102"/>
      <c r="F286" s="268" t="s">
        <v>32</v>
      </c>
      <c r="G286" s="283">
        <f>SUBTOTAL(9,G278:G285)</f>
        <v>0</v>
      </c>
    </row>
    <row r="287" spans="1:7" ht="24" customHeight="1" x14ac:dyDescent="0.2">
      <c r="A287" s="282"/>
      <c r="B287" s="95"/>
      <c r="C287" s="266" t="s">
        <v>606</v>
      </c>
      <c r="D287" s="101"/>
      <c r="E287" s="102"/>
      <c r="F287" s="103"/>
      <c r="G287" s="284"/>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1">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1">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1">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1">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1">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1">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1">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1">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1">
        <f t="shared" si="90"/>
        <v>0</v>
      </c>
    </row>
    <row r="297" spans="1:7" ht="24" customHeight="1" x14ac:dyDescent="0.2">
      <c r="A297" s="285"/>
      <c r="B297" s="101"/>
      <c r="C297" s="95"/>
      <c r="D297" s="101"/>
      <c r="E297" s="102"/>
      <c r="F297" s="268" t="s">
        <v>33</v>
      </c>
      <c r="G297" s="283">
        <f>SUBTOTAL(9,G288:G296)</f>
        <v>0</v>
      </c>
    </row>
    <row r="298" spans="1:7" ht="24" customHeight="1" x14ac:dyDescent="0.2">
      <c r="A298" s="286"/>
      <c r="B298" s="101"/>
      <c r="C298" s="95"/>
      <c r="D298" s="101"/>
      <c r="E298" s="102"/>
      <c r="F298" s="103"/>
      <c r="G298" s="284"/>
    </row>
    <row r="299" spans="1:7" ht="24" customHeight="1" x14ac:dyDescent="0.2">
      <c r="A299" s="287" t="str">
        <f>B257</f>
        <v>3.2.2</v>
      </c>
      <c r="B299" s="288" t="str">
        <f>C257</f>
        <v>Vigas de Fundación</v>
      </c>
      <c r="C299" s="109"/>
      <c r="D299" s="109" t="s">
        <v>34</v>
      </c>
      <c r="E299" s="110"/>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7" t="str">
        <f>Comitente</f>
        <v>CA.ME. SAN JUAN SOCIEDAD DEL ESTADO</v>
      </c>
      <c r="C302" s="92"/>
      <c r="D302" s="98"/>
      <c r="E302" s="98"/>
      <c r="F302" s="99"/>
      <c r="G302" s="273"/>
    </row>
    <row r="303" spans="1:7" ht="24" customHeight="1" x14ac:dyDescent="0.2">
      <c r="A303" s="272" t="s">
        <v>603</v>
      </c>
      <c r="B303" s="97">
        <f>Contratista</f>
        <v>0</v>
      </c>
      <c r="C303" s="93"/>
      <c r="D303" s="93"/>
      <c r="E303" s="93"/>
      <c r="F303" s="100"/>
      <c r="G303" s="274"/>
    </row>
    <row r="304" spans="1:7" ht="24" customHeight="1" x14ac:dyDescent="0.2">
      <c r="A304" s="272" t="s">
        <v>24</v>
      </c>
      <c r="B304" s="391" t="str">
        <f>Obra</f>
        <v>CIERRE PERIMETRAL - OBRA CIVIL Ca.Me. SAN JUAN S.E.</v>
      </c>
      <c r="C304" s="391"/>
      <c r="D304" s="391"/>
      <c r="E304" s="93"/>
      <c r="F304" s="100" t="s">
        <v>38</v>
      </c>
      <c r="G304" s="275">
        <f>Fecha_Base</f>
        <v>44711</v>
      </c>
    </row>
    <row r="305" spans="1:123" ht="24" customHeight="1" x14ac:dyDescent="0.2">
      <c r="A305" s="276" t="s">
        <v>601</v>
      </c>
      <c r="B305" s="94" t="str">
        <f>Ubicación</f>
        <v>DEPARTAMENTO SARMIENTO</v>
      </c>
      <c r="C305" s="94"/>
      <c r="D305" s="101"/>
      <c r="E305" s="102"/>
      <c r="F305" s="103"/>
      <c r="G305" s="277"/>
    </row>
    <row r="306" spans="1:123" ht="24" customHeight="1" x14ac:dyDescent="0.2">
      <c r="A306" s="276" t="s">
        <v>39</v>
      </c>
      <c r="B306" s="104">
        <f>IFERROR(VALUE(LEFT(B307,FIND(".",B307)-1)),"")</f>
        <v>3</v>
      </c>
      <c r="C306" s="95" t="str">
        <f>IFERROR(VLOOKUP(B306,Tabla_CyP,2,FALSE),"")</f>
        <v>ESTRUCTURAS RESISTENTES</v>
      </c>
      <c r="D306" s="95"/>
      <c r="E306" s="102"/>
      <c r="F306" s="103"/>
      <c r="G306" s="277"/>
    </row>
    <row r="307" spans="1:123" ht="24" customHeight="1" x14ac:dyDescent="0.2">
      <c r="A307" s="276" t="s">
        <v>25</v>
      </c>
      <c r="B307" s="105" t="str">
        <f>IFERROR(VLOOKUP(COUNTIF($A$1:A307,"ANALISIS DE PRECIOS"),Tabla_NumeroItem,2,FALSE),"")</f>
        <v>3.2.3</v>
      </c>
      <c r="C307" s="95" t="str">
        <f>IFERROR(VLOOKUP(B307,Tabla_CyP,2,FALSE),"")</f>
        <v>Colocación de Postes de Hormigón Armado Premoldeado</v>
      </c>
      <c r="D307" s="101"/>
      <c r="E307" s="102"/>
      <c r="F307" s="100" t="s">
        <v>26</v>
      </c>
      <c r="G307" s="278" t="str">
        <f>IFERROR(VLOOKUP(B307,Tabla_CyP,4,FALSE),"")</f>
        <v>ml</v>
      </c>
    </row>
    <row r="308" spans="1:123" ht="24" customHeight="1" x14ac:dyDescent="0.2">
      <c r="A308" s="276"/>
      <c r="B308" s="94"/>
      <c r="C308" s="95"/>
      <c r="D308" s="101"/>
      <c r="E308" s="102"/>
      <c r="F308" s="103"/>
      <c r="G308" s="277"/>
    </row>
    <row r="309" spans="1:123" ht="24" customHeight="1" x14ac:dyDescent="0.2">
      <c r="A309" s="378" t="s">
        <v>507</v>
      </c>
      <c r="B309" s="379"/>
      <c r="C309" s="380" t="s">
        <v>0</v>
      </c>
      <c r="D309" s="380" t="s">
        <v>27</v>
      </c>
      <c r="E309" s="386" t="s">
        <v>28</v>
      </c>
      <c r="F309" s="388" t="s">
        <v>29</v>
      </c>
      <c r="G309" s="388" t="s">
        <v>30</v>
      </c>
    </row>
    <row r="310" spans="1:123" s="107" customFormat="1" ht="24" customHeight="1" x14ac:dyDescent="0.2">
      <c r="A310" s="106" t="s">
        <v>508</v>
      </c>
      <c r="B310" s="106" t="s">
        <v>509</v>
      </c>
      <c r="C310" s="381"/>
      <c r="D310" s="381"/>
      <c r="E310" s="387"/>
      <c r="F310" s="389"/>
      <c r="G310" s="38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9"/>
      <c r="B311" s="108"/>
      <c r="C311" s="267" t="s">
        <v>604</v>
      </c>
      <c r="D311" s="109"/>
      <c r="E311" s="110"/>
      <c r="F311" s="111"/>
      <c r="G311" s="280"/>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1">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1">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1">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1">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1">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1">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1">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1">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1">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1">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1">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1">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1">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1">
        <f t="shared" si="95"/>
        <v>0</v>
      </c>
    </row>
    <row r="326" spans="1:7" ht="24" customHeight="1" x14ac:dyDescent="0.2">
      <c r="A326" s="282"/>
      <c r="B326" s="95"/>
      <c r="C326" s="95"/>
      <c r="D326" s="101"/>
      <c r="E326" s="102"/>
      <c r="F326" s="268" t="s">
        <v>31</v>
      </c>
      <c r="G326" s="283">
        <f>SUBTOTAL(9,G312:G325)</f>
        <v>0</v>
      </c>
    </row>
    <row r="327" spans="1:7" ht="24" customHeight="1" x14ac:dyDescent="0.2">
      <c r="A327" s="282"/>
      <c r="B327" s="95"/>
      <c r="C327" s="266" t="s">
        <v>605</v>
      </c>
      <c r="D327" s="101"/>
      <c r="E327" s="102"/>
      <c r="F327" s="103"/>
      <c r="G327" s="284"/>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1">
        <f>ROUND(E328*F328,2)</f>
        <v>0</v>
      </c>
    </row>
    <row r="329" spans="1:7" s="218" customFormat="1" ht="24" customHeight="1" x14ac:dyDescent="0.2">
      <c r="A329" s="213" t="str">
        <f t="shared" si="96"/>
        <v/>
      </c>
      <c r="B329" s="211">
        <f t="shared" si="97"/>
        <v>0</v>
      </c>
      <c r="C329" s="212"/>
      <c r="D329" s="213" t="str">
        <f t="shared" si="98"/>
        <v/>
      </c>
      <c r="E329" s="214"/>
      <c r="F329" s="217">
        <f t="shared" si="99"/>
        <v>0</v>
      </c>
      <c r="G329" s="281">
        <f>ROUND(E329*F329,2)</f>
        <v>0</v>
      </c>
    </row>
    <row r="330" spans="1:7" s="218" customFormat="1" ht="24" customHeight="1" x14ac:dyDescent="0.2">
      <c r="A330" s="213" t="str">
        <f t="shared" si="96"/>
        <v/>
      </c>
      <c r="B330" s="211">
        <f t="shared" si="97"/>
        <v>0</v>
      </c>
      <c r="C330" s="212"/>
      <c r="D330" s="213" t="str">
        <f t="shared" si="98"/>
        <v/>
      </c>
      <c r="E330" s="214"/>
      <c r="F330" s="217">
        <f t="shared" si="99"/>
        <v>0</v>
      </c>
      <c r="G330" s="281">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1">
        <f t="shared" si="100"/>
        <v>0</v>
      </c>
    </row>
    <row r="332" spans="1:7" s="218" customFormat="1" ht="24" customHeight="1" x14ac:dyDescent="0.2">
      <c r="A332" s="213" t="str">
        <f t="shared" si="96"/>
        <v/>
      </c>
      <c r="B332" s="211">
        <f t="shared" si="97"/>
        <v>0</v>
      </c>
      <c r="C332" s="212"/>
      <c r="D332" s="213" t="str">
        <f t="shared" si="98"/>
        <v/>
      </c>
      <c r="E332" s="214"/>
      <c r="F332" s="215">
        <f t="shared" si="99"/>
        <v>0</v>
      </c>
      <c r="G332" s="281">
        <f t="shared" si="100"/>
        <v>0</v>
      </c>
    </row>
    <row r="333" spans="1:7" s="218" customFormat="1" ht="24" customHeight="1" x14ac:dyDescent="0.2">
      <c r="A333" s="213" t="str">
        <f t="shared" si="96"/>
        <v/>
      </c>
      <c r="B333" s="211">
        <f t="shared" si="97"/>
        <v>0</v>
      </c>
      <c r="C333" s="212"/>
      <c r="D333" s="213" t="str">
        <f t="shared" si="98"/>
        <v/>
      </c>
      <c r="E333" s="214"/>
      <c r="F333" s="215">
        <f t="shared" si="99"/>
        <v>0</v>
      </c>
      <c r="G333" s="281">
        <f t="shared" si="100"/>
        <v>0</v>
      </c>
    </row>
    <row r="334" spans="1:7" s="218" customFormat="1" ht="24" customHeight="1" x14ac:dyDescent="0.2">
      <c r="A334" s="213" t="str">
        <f t="shared" si="96"/>
        <v/>
      </c>
      <c r="B334" s="211">
        <f t="shared" si="97"/>
        <v>0</v>
      </c>
      <c r="C334" s="212"/>
      <c r="D334" s="213" t="str">
        <f t="shared" si="98"/>
        <v/>
      </c>
      <c r="E334" s="214"/>
      <c r="F334" s="215">
        <f t="shared" si="99"/>
        <v>0</v>
      </c>
      <c r="G334" s="281">
        <f t="shared" si="100"/>
        <v>0</v>
      </c>
    </row>
    <row r="335" spans="1:7" s="218" customFormat="1" ht="24" customHeight="1" x14ac:dyDescent="0.2">
      <c r="A335" s="213" t="str">
        <f t="shared" si="96"/>
        <v/>
      </c>
      <c r="B335" s="211">
        <f t="shared" si="97"/>
        <v>0</v>
      </c>
      <c r="C335" s="212"/>
      <c r="D335" s="213" t="str">
        <f t="shared" si="98"/>
        <v/>
      </c>
      <c r="E335" s="214"/>
      <c r="F335" s="215">
        <f t="shared" si="99"/>
        <v>0</v>
      </c>
      <c r="G335" s="281">
        <f t="shared" si="100"/>
        <v>0</v>
      </c>
    </row>
    <row r="336" spans="1:7" ht="24" customHeight="1" x14ac:dyDescent="0.2">
      <c r="A336" s="282"/>
      <c r="B336" s="95"/>
      <c r="C336" s="95"/>
      <c r="D336" s="101"/>
      <c r="E336" s="102"/>
      <c r="F336" s="268" t="s">
        <v>32</v>
      </c>
      <c r="G336" s="283">
        <f>SUBTOTAL(9,G328:G335)</f>
        <v>0</v>
      </c>
    </row>
    <row r="337" spans="1:7" ht="24" customHeight="1" x14ac:dyDescent="0.2">
      <c r="A337" s="282"/>
      <c r="B337" s="95"/>
      <c r="C337" s="266" t="s">
        <v>606</v>
      </c>
      <c r="D337" s="101"/>
      <c r="E337" s="102"/>
      <c r="F337" s="103"/>
      <c r="G337" s="284"/>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1">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1">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1">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1">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1">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1">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1">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1">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1">
        <f t="shared" si="105"/>
        <v>0</v>
      </c>
    </row>
    <row r="347" spans="1:7" ht="24" customHeight="1" x14ac:dyDescent="0.2">
      <c r="A347" s="285"/>
      <c r="B347" s="101"/>
      <c r="C347" s="95"/>
      <c r="D347" s="101"/>
      <c r="E347" s="102"/>
      <c r="F347" s="268" t="s">
        <v>33</v>
      </c>
      <c r="G347" s="283">
        <f>SUBTOTAL(9,G338:G346)</f>
        <v>0</v>
      </c>
    </row>
    <row r="348" spans="1:7" ht="24" customHeight="1" x14ac:dyDescent="0.2">
      <c r="A348" s="286"/>
      <c r="B348" s="101"/>
      <c r="C348" s="95"/>
      <c r="D348" s="101"/>
      <c r="E348" s="102"/>
      <c r="F348" s="103"/>
      <c r="G348" s="284"/>
    </row>
    <row r="349" spans="1:7" ht="24" customHeight="1" x14ac:dyDescent="0.2">
      <c r="A349" s="287" t="str">
        <f>B307</f>
        <v>3.2.3</v>
      </c>
      <c r="B349" s="288" t="str">
        <f>C307</f>
        <v>Colocación de Postes de Hormigón Armado Premoldeado</v>
      </c>
      <c r="C349" s="109"/>
      <c r="D349" s="109" t="s">
        <v>34</v>
      </c>
      <c r="E349" s="110"/>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7" t="str">
        <f>Comitente</f>
        <v>CA.ME. SAN JUAN SOCIEDAD DEL ESTADO</v>
      </c>
      <c r="C352" s="92"/>
      <c r="D352" s="98"/>
      <c r="E352" s="98"/>
      <c r="F352" s="99"/>
      <c r="G352" s="273"/>
    </row>
    <row r="353" spans="1:123" ht="24" customHeight="1" x14ac:dyDescent="0.2">
      <c r="A353" s="272" t="s">
        <v>603</v>
      </c>
      <c r="B353" s="97">
        <f>Contratista</f>
        <v>0</v>
      </c>
      <c r="C353" s="93"/>
      <c r="D353" s="93"/>
      <c r="E353" s="93"/>
      <c r="F353" s="100"/>
      <c r="G353" s="274"/>
    </row>
    <row r="354" spans="1:123" ht="24" customHeight="1" x14ac:dyDescent="0.2">
      <c r="A354" s="272" t="s">
        <v>24</v>
      </c>
      <c r="B354" s="391" t="str">
        <f>Obra</f>
        <v>CIERRE PERIMETRAL - OBRA CIVIL Ca.Me. SAN JUAN S.E.</v>
      </c>
      <c r="C354" s="391"/>
      <c r="D354" s="391"/>
      <c r="E354" s="93"/>
      <c r="F354" s="100" t="s">
        <v>38</v>
      </c>
      <c r="G354" s="275">
        <f>Fecha_Base</f>
        <v>44711</v>
      </c>
    </row>
    <row r="355" spans="1:123" ht="24" customHeight="1" x14ac:dyDescent="0.2">
      <c r="A355" s="276" t="s">
        <v>601</v>
      </c>
      <c r="B355" s="94" t="str">
        <f>Ubicación</f>
        <v>DEPARTAMENTO SARMIENTO</v>
      </c>
      <c r="C355" s="94"/>
      <c r="D355" s="101"/>
      <c r="E355" s="102"/>
      <c r="F355" s="103"/>
      <c r="G355" s="277"/>
    </row>
    <row r="356" spans="1:123" ht="24" customHeight="1" x14ac:dyDescent="0.2">
      <c r="A356" s="276" t="s">
        <v>39</v>
      </c>
      <c r="B356" s="104">
        <f>IFERROR(VALUE(LEFT(B357,FIND(".",B357)-1)),"")</f>
        <v>3</v>
      </c>
      <c r="C356" s="95" t="str">
        <f>IFERROR(VLOOKUP(B356,Tabla_CyP,2,FALSE),"")</f>
        <v>ESTRUCTURAS RESISTENTES</v>
      </c>
      <c r="D356" s="95"/>
      <c r="E356" s="102"/>
      <c r="F356" s="103"/>
      <c r="G356" s="277"/>
    </row>
    <row r="357" spans="1:123" ht="24" customHeight="1" x14ac:dyDescent="0.2">
      <c r="A357" s="276" t="s">
        <v>25</v>
      </c>
      <c r="B357" s="105" t="str">
        <f>IFERROR(VLOOKUP(COUNTIF($A$1:A357,"ANALISIS DE PRECIOS"),Tabla_NumeroItem,2,FALSE),"")</f>
        <v>3.2.4</v>
      </c>
      <c r="C357" s="95" t="str">
        <f>IFERROR(VLOOKUP(B357,Tabla_CyP,2,FALSE),"")</f>
        <v>Colocacion de Puntales de Hormigón Armado Premoldeado</v>
      </c>
      <c r="D357" s="101"/>
      <c r="E357" s="102"/>
      <c r="F357" s="100" t="s">
        <v>26</v>
      </c>
      <c r="G357" s="278" t="str">
        <f>IFERROR(VLOOKUP(B357,Tabla_CyP,4,FALSE),"")</f>
        <v>ml</v>
      </c>
    </row>
    <row r="358" spans="1:123" ht="24" customHeight="1" x14ac:dyDescent="0.2">
      <c r="A358" s="276"/>
      <c r="B358" s="94"/>
      <c r="C358" s="95"/>
      <c r="D358" s="101"/>
      <c r="E358" s="102"/>
      <c r="F358" s="103"/>
      <c r="G358" s="277"/>
    </row>
    <row r="359" spans="1:123" ht="24" customHeight="1" x14ac:dyDescent="0.2">
      <c r="A359" s="378" t="s">
        <v>507</v>
      </c>
      <c r="B359" s="379"/>
      <c r="C359" s="380" t="s">
        <v>0</v>
      </c>
      <c r="D359" s="380" t="s">
        <v>27</v>
      </c>
      <c r="E359" s="386" t="s">
        <v>28</v>
      </c>
      <c r="F359" s="388" t="s">
        <v>29</v>
      </c>
      <c r="G359" s="388" t="s">
        <v>30</v>
      </c>
    </row>
    <row r="360" spans="1:123" s="107" customFormat="1" ht="24" customHeight="1" x14ac:dyDescent="0.2">
      <c r="A360" s="106" t="s">
        <v>508</v>
      </c>
      <c r="B360" s="106" t="s">
        <v>509</v>
      </c>
      <c r="C360" s="381"/>
      <c r="D360" s="381"/>
      <c r="E360" s="387"/>
      <c r="F360" s="389"/>
      <c r="G360" s="38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9"/>
      <c r="B361" s="108"/>
      <c r="C361" s="267" t="s">
        <v>604</v>
      </c>
      <c r="D361" s="109"/>
      <c r="E361" s="110"/>
      <c r="F361" s="111"/>
      <c r="G361" s="280"/>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1">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1">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1">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1">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1">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1">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1">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1">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1">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1">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1">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1">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1">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1">
        <f t="shared" si="110"/>
        <v>0</v>
      </c>
    </row>
    <row r="376" spans="1:7" ht="24" customHeight="1" x14ac:dyDescent="0.2">
      <c r="A376" s="282"/>
      <c r="B376" s="95"/>
      <c r="C376" s="95"/>
      <c r="D376" s="101"/>
      <c r="E376" s="102"/>
      <c r="F376" s="268" t="s">
        <v>31</v>
      </c>
      <c r="G376" s="283">
        <f>SUBTOTAL(9,G362:G375)</f>
        <v>0</v>
      </c>
    </row>
    <row r="377" spans="1:7" ht="24" customHeight="1" x14ac:dyDescent="0.2">
      <c r="A377" s="282"/>
      <c r="B377" s="95"/>
      <c r="C377" s="266" t="s">
        <v>605</v>
      </c>
      <c r="D377" s="101"/>
      <c r="E377" s="102"/>
      <c r="F377" s="103"/>
      <c r="G377" s="284"/>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1">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1">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1">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1">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1">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1">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1">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1">
        <f t="shared" si="115"/>
        <v>0</v>
      </c>
    </row>
    <row r="386" spans="1:7" ht="24" customHeight="1" x14ac:dyDescent="0.2">
      <c r="A386" s="282"/>
      <c r="B386" s="95"/>
      <c r="C386" s="95"/>
      <c r="D386" s="101"/>
      <c r="E386" s="102"/>
      <c r="F386" s="268" t="s">
        <v>32</v>
      </c>
      <c r="G386" s="283">
        <f>SUBTOTAL(9,G378:G385)</f>
        <v>0</v>
      </c>
    </row>
    <row r="387" spans="1:7" ht="24" customHeight="1" x14ac:dyDescent="0.2">
      <c r="A387" s="282"/>
      <c r="B387" s="95"/>
      <c r="C387" s="266" t="s">
        <v>606</v>
      </c>
      <c r="D387" s="101"/>
      <c r="E387" s="102"/>
      <c r="F387" s="103"/>
      <c r="G387" s="284"/>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1">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1">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1">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1">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1">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1">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1">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1">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1">
        <f t="shared" si="120"/>
        <v>0</v>
      </c>
    </row>
    <row r="397" spans="1:7" ht="24" customHeight="1" x14ac:dyDescent="0.2">
      <c r="A397" s="285"/>
      <c r="B397" s="101"/>
      <c r="C397" s="95"/>
      <c r="D397" s="101"/>
      <c r="E397" s="102"/>
      <c r="F397" s="268" t="s">
        <v>33</v>
      </c>
      <c r="G397" s="283">
        <f>SUBTOTAL(9,G388:G396)</f>
        <v>0</v>
      </c>
    </row>
    <row r="398" spans="1:7" ht="24" customHeight="1" x14ac:dyDescent="0.2">
      <c r="A398" s="286"/>
      <c r="B398" s="101"/>
      <c r="C398" s="95"/>
      <c r="D398" s="101"/>
      <c r="E398" s="102"/>
      <c r="F398" s="103"/>
      <c r="G398" s="284"/>
    </row>
    <row r="399" spans="1:7" ht="24" customHeight="1" x14ac:dyDescent="0.2">
      <c r="A399" s="287" t="str">
        <f>B357</f>
        <v>3.2.4</v>
      </c>
      <c r="B399" s="288" t="str">
        <f>C357</f>
        <v>Colocacion de Puntales de Hormigón Armado Premoldeado</v>
      </c>
      <c r="C399" s="109"/>
      <c r="D399" s="109" t="s">
        <v>34</v>
      </c>
      <c r="E399" s="110"/>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7" t="str">
        <f>Comitente</f>
        <v>CA.ME. SAN JUAN SOCIEDAD DEL ESTADO</v>
      </c>
      <c r="C402" s="92"/>
      <c r="D402" s="98"/>
      <c r="E402" s="98"/>
      <c r="F402" s="99"/>
      <c r="G402" s="273"/>
    </row>
    <row r="403" spans="1:123" ht="24" customHeight="1" x14ac:dyDescent="0.2">
      <c r="A403" s="272" t="s">
        <v>603</v>
      </c>
      <c r="B403" s="97">
        <f>Contratista</f>
        <v>0</v>
      </c>
      <c r="C403" s="93"/>
      <c r="D403" s="93"/>
      <c r="E403" s="93"/>
      <c r="F403" s="100"/>
      <c r="G403" s="274"/>
    </row>
    <row r="404" spans="1:123" ht="24" customHeight="1" x14ac:dyDescent="0.2">
      <c r="A404" s="272" t="s">
        <v>24</v>
      </c>
      <c r="B404" s="391" t="str">
        <f>Obra</f>
        <v>CIERRE PERIMETRAL - OBRA CIVIL Ca.Me. SAN JUAN S.E.</v>
      </c>
      <c r="C404" s="391"/>
      <c r="D404" s="391"/>
      <c r="E404" s="93"/>
      <c r="F404" s="100" t="s">
        <v>38</v>
      </c>
      <c r="G404" s="275">
        <f>Fecha_Base</f>
        <v>44711</v>
      </c>
    </row>
    <row r="405" spans="1:123" ht="24" customHeight="1" x14ac:dyDescent="0.2">
      <c r="A405" s="276" t="s">
        <v>601</v>
      </c>
      <c r="B405" s="94" t="str">
        <f>Ubicación</f>
        <v>DEPARTAMENTO SARMIENTO</v>
      </c>
      <c r="C405" s="94"/>
      <c r="D405" s="101"/>
      <c r="E405" s="102"/>
      <c r="F405" s="103"/>
      <c r="G405" s="277"/>
    </row>
    <row r="406" spans="1:123" ht="24" customHeight="1" x14ac:dyDescent="0.2">
      <c r="A406" s="276" t="s">
        <v>39</v>
      </c>
      <c r="B406" s="104">
        <f>IFERROR(VALUE(LEFT(B407,FIND(".",B407)-1)),"")</f>
        <v>3</v>
      </c>
      <c r="C406" s="95" t="str">
        <f>IFERROR(VLOOKUP(B406,Tabla_CyP,2,FALSE),"")</f>
        <v>ESTRUCTURAS RESISTENTES</v>
      </c>
      <c r="D406" s="95"/>
      <c r="E406" s="102"/>
      <c r="F406" s="103"/>
      <c r="G406" s="277"/>
    </row>
    <row r="407" spans="1:123" ht="24" customHeight="1" x14ac:dyDescent="0.2">
      <c r="A407" s="276" t="s">
        <v>25</v>
      </c>
      <c r="B407" s="105" t="str">
        <f>IFERROR(VLOOKUP(COUNTIF($A$1:A407,"ANALISIS DE PRECIOS"),Tabla_NumeroItem,2,FALSE),"")</f>
        <v>3.3.1</v>
      </c>
      <c r="C407" s="95" t="str">
        <f>IFERROR(VLOOKUP(B407,Tabla_CyP,2,FALSE),"")</f>
        <v>Colocación de Malla romboidal con Planchuelas</v>
      </c>
      <c r="D407" s="101"/>
      <c r="E407" s="102"/>
      <c r="F407" s="100" t="s">
        <v>26</v>
      </c>
      <c r="G407" s="278" t="str">
        <f>IFERROR(VLOOKUP(B407,Tabla_CyP,4,FALSE),"")</f>
        <v>ml</v>
      </c>
    </row>
    <row r="408" spans="1:123" ht="24" customHeight="1" x14ac:dyDescent="0.2">
      <c r="A408" s="276"/>
      <c r="B408" s="94"/>
      <c r="C408" s="95"/>
      <c r="D408" s="101"/>
      <c r="E408" s="102"/>
      <c r="F408" s="103"/>
      <c r="G408" s="277"/>
    </row>
    <row r="409" spans="1:123" ht="24" customHeight="1" x14ac:dyDescent="0.2">
      <c r="A409" s="378" t="s">
        <v>507</v>
      </c>
      <c r="B409" s="379"/>
      <c r="C409" s="380" t="s">
        <v>0</v>
      </c>
      <c r="D409" s="380" t="s">
        <v>27</v>
      </c>
      <c r="E409" s="386" t="s">
        <v>28</v>
      </c>
      <c r="F409" s="388" t="s">
        <v>29</v>
      </c>
      <c r="G409" s="388" t="s">
        <v>30</v>
      </c>
    </row>
    <row r="410" spans="1:123" s="107" customFormat="1" ht="24" customHeight="1" x14ac:dyDescent="0.2">
      <c r="A410" s="106" t="s">
        <v>508</v>
      </c>
      <c r="B410" s="106" t="s">
        <v>509</v>
      </c>
      <c r="C410" s="381"/>
      <c r="D410" s="381"/>
      <c r="E410" s="387"/>
      <c r="F410" s="389"/>
      <c r="G410" s="38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9"/>
      <c r="B411" s="108"/>
      <c r="C411" s="267" t="s">
        <v>604</v>
      </c>
      <c r="D411" s="109"/>
      <c r="E411" s="110"/>
      <c r="F411" s="111"/>
      <c r="G411" s="280"/>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1">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1">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1">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1">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1">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1">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1">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1">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1">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1">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1">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1">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1">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1">
        <f t="shared" si="125"/>
        <v>0</v>
      </c>
    </row>
    <row r="426" spans="1:7" ht="24" customHeight="1" x14ac:dyDescent="0.2">
      <c r="A426" s="282"/>
      <c r="B426" s="95"/>
      <c r="C426" s="95"/>
      <c r="D426" s="101"/>
      <c r="E426" s="102"/>
      <c r="F426" s="268" t="s">
        <v>31</v>
      </c>
      <c r="G426" s="283">
        <f>SUBTOTAL(9,G412:G425)</f>
        <v>0</v>
      </c>
    </row>
    <row r="427" spans="1:7" ht="24" customHeight="1" x14ac:dyDescent="0.2">
      <c r="A427" s="282"/>
      <c r="B427" s="95"/>
      <c r="C427" s="266" t="s">
        <v>605</v>
      </c>
      <c r="D427" s="101"/>
      <c r="E427" s="102"/>
      <c r="F427" s="103"/>
      <c r="G427" s="284"/>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1">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1">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1">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1">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1">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1">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1">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1">
        <f t="shared" si="130"/>
        <v>0</v>
      </c>
    </row>
    <row r="436" spans="1:7" ht="24" customHeight="1" x14ac:dyDescent="0.2">
      <c r="A436" s="282"/>
      <c r="B436" s="95"/>
      <c r="C436" s="95"/>
      <c r="D436" s="101"/>
      <c r="E436" s="102"/>
      <c r="F436" s="268" t="s">
        <v>32</v>
      </c>
      <c r="G436" s="283">
        <f>SUBTOTAL(9,G428:G435)</f>
        <v>0</v>
      </c>
    </row>
    <row r="437" spans="1:7" ht="24" customHeight="1" x14ac:dyDescent="0.2">
      <c r="A437" s="282"/>
      <c r="B437" s="95"/>
      <c r="C437" s="266" t="s">
        <v>606</v>
      </c>
      <c r="D437" s="101"/>
      <c r="E437" s="102"/>
      <c r="F437" s="103"/>
      <c r="G437" s="284"/>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1">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1">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1">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1">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1">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1">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1">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1">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1">
        <f t="shared" si="135"/>
        <v>0</v>
      </c>
    </row>
    <row r="447" spans="1:7" ht="24" customHeight="1" x14ac:dyDescent="0.2">
      <c r="A447" s="285"/>
      <c r="B447" s="101"/>
      <c r="C447" s="95"/>
      <c r="D447" s="101"/>
      <c r="E447" s="102"/>
      <c r="F447" s="268" t="s">
        <v>33</v>
      </c>
      <c r="G447" s="283">
        <f>SUBTOTAL(9,G438:G446)</f>
        <v>0</v>
      </c>
    </row>
    <row r="448" spans="1:7" ht="24" customHeight="1" x14ac:dyDescent="0.2">
      <c r="A448" s="286"/>
      <c r="B448" s="101"/>
      <c r="C448" s="95"/>
      <c r="D448" s="101"/>
      <c r="E448" s="102"/>
      <c r="F448" s="103"/>
      <c r="G448" s="284"/>
    </row>
    <row r="449" spans="1:123" ht="24" customHeight="1" x14ac:dyDescent="0.2">
      <c r="A449" s="287" t="str">
        <f>B407</f>
        <v>3.3.1</v>
      </c>
      <c r="B449" s="288" t="str">
        <f>C407</f>
        <v>Colocación de Malla romboidal con Planchuelas</v>
      </c>
      <c r="C449" s="109"/>
      <c r="D449" s="109" t="s">
        <v>34</v>
      </c>
      <c r="E449" s="110"/>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7" t="str">
        <f>Comitente</f>
        <v>CA.ME. SAN JUAN SOCIEDAD DEL ESTADO</v>
      </c>
      <c r="C452" s="92"/>
      <c r="D452" s="98"/>
      <c r="E452" s="98"/>
      <c r="F452" s="99"/>
      <c r="G452" s="273"/>
    </row>
    <row r="453" spans="1:123" ht="24" customHeight="1" x14ac:dyDescent="0.2">
      <c r="A453" s="272" t="s">
        <v>603</v>
      </c>
      <c r="B453" s="97">
        <f>Contratista</f>
        <v>0</v>
      </c>
      <c r="C453" s="93"/>
      <c r="D453" s="93"/>
      <c r="E453" s="93"/>
      <c r="F453" s="100"/>
      <c r="G453" s="274"/>
    </row>
    <row r="454" spans="1:123" ht="24" customHeight="1" x14ac:dyDescent="0.2">
      <c r="A454" s="272" t="s">
        <v>24</v>
      </c>
      <c r="B454" s="391" t="str">
        <f>Obra</f>
        <v>CIERRE PERIMETRAL - OBRA CIVIL Ca.Me. SAN JUAN S.E.</v>
      </c>
      <c r="C454" s="391"/>
      <c r="D454" s="391"/>
      <c r="E454" s="93"/>
      <c r="F454" s="100" t="s">
        <v>38</v>
      </c>
      <c r="G454" s="275">
        <f>Fecha_Base</f>
        <v>44711</v>
      </c>
    </row>
    <row r="455" spans="1:123" ht="24" customHeight="1" x14ac:dyDescent="0.2">
      <c r="A455" s="276" t="s">
        <v>601</v>
      </c>
      <c r="B455" s="94" t="str">
        <f>Ubicación</f>
        <v>DEPARTAMENTO SARMIENTO</v>
      </c>
      <c r="C455" s="94"/>
      <c r="D455" s="101"/>
      <c r="E455" s="102"/>
      <c r="F455" s="103"/>
      <c r="G455" s="277"/>
    </row>
    <row r="456" spans="1:123" ht="24" customHeight="1" x14ac:dyDescent="0.2">
      <c r="A456" s="276" t="s">
        <v>39</v>
      </c>
      <c r="B456" s="104">
        <f>IFERROR(VALUE(LEFT(B457,FIND(".",B457)-1)),"")</f>
        <v>3</v>
      </c>
      <c r="C456" s="95" t="str">
        <f>IFERROR(VLOOKUP(B456,Tabla_CyP,2,FALSE),"")</f>
        <v>ESTRUCTURAS RESISTENTES</v>
      </c>
      <c r="D456" s="95"/>
      <c r="E456" s="102"/>
      <c r="F456" s="103"/>
      <c r="G456" s="277"/>
    </row>
    <row r="457" spans="1:123" ht="24" customHeight="1" x14ac:dyDescent="0.2">
      <c r="A457" s="276" t="s">
        <v>25</v>
      </c>
      <c r="B457" s="105" t="str">
        <f>IFERROR(VLOOKUP(COUNTIF($A$1:A457,"ANALISIS DE PRECIOS"),Tabla_NumeroItem,2,FALSE),"")</f>
        <v>3.3.2</v>
      </c>
      <c r="C457" s="95" t="str">
        <f>IFERROR(VLOOKUP(B457,Tabla_CyP,2,FALSE),"")</f>
        <v>Colocación de Tensores para Malla de Cierre</v>
      </c>
      <c r="D457" s="101"/>
      <c r="E457" s="102"/>
      <c r="F457" s="100" t="s">
        <v>26</v>
      </c>
      <c r="G457" s="278" t="str">
        <f>IFERROR(VLOOKUP(B457,Tabla_CyP,4,FALSE),"")</f>
        <v>ml</v>
      </c>
    </row>
    <row r="458" spans="1:123" ht="24" customHeight="1" x14ac:dyDescent="0.2">
      <c r="A458" s="276"/>
      <c r="B458" s="94"/>
      <c r="C458" s="95"/>
      <c r="D458" s="101"/>
      <c r="E458" s="102"/>
      <c r="F458" s="103"/>
      <c r="G458" s="277"/>
    </row>
    <row r="459" spans="1:123" ht="24" customHeight="1" x14ac:dyDescent="0.2">
      <c r="A459" s="378" t="s">
        <v>507</v>
      </c>
      <c r="B459" s="379"/>
      <c r="C459" s="380" t="s">
        <v>0</v>
      </c>
      <c r="D459" s="380" t="s">
        <v>27</v>
      </c>
      <c r="E459" s="386" t="s">
        <v>28</v>
      </c>
      <c r="F459" s="388" t="s">
        <v>29</v>
      </c>
      <c r="G459" s="388" t="s">
        <v>30</v>
      </c>
    </row>
    <row r="460" spans="1:123" s="107" customFormat="1" ht="24" customHeight="1" x14ac:dyDescent="0.2">
      <c r="A460" s="106" t="s">
        <v>508</v>
      </c>
      <c r="B460" s="106" t="s">
        <v>509</v>
      </c>
      <c r="C460" s="381"/>
      <c r="D460" s="381"/>
      <c r="E460" s="387"/>
      <c r="F460" s="389"/>
      <c r="G460" s="38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9"/>
      <c r="B461" s="108"/>
      <c r="C461" s="267" t="s">
        <v>604</v>
      </c>
      <c r="D461" s="109"/>
      <c r="E461" s="110"/>
      <c r="F461" s="111"/>
      <c r="G461" s="280"/>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1">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1">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1">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1">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1">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1">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1">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1">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1">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1">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1">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1">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1">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1">
        <f t="shared" si="140"/>
        <v>0</v>
      </c>
    </row>
    <row r="476" spans="1:7" ht="24" customHeight="1" x14ac:dyDescent="0.2">
      <c r="A476" s="282"/>
      <c r="B476" s="95"/>
      <c r="C476" s="95"/>
      <c r="D476" s="101"/>
      <c r="E476" s="102"/>
      <c r="F476" s="268" t="s">
        <v>31</v>
      </c>
      <c r="G476" s="283">
        <f>SUBTOTAL(9,G462:G475)</f>
        <v>0</v>
      </c>
    </row>
    <row r="477" spans="1:7" ht="24" customHeight="1" x14ac:dyDescent="0.2">
      <c r="A477" s="282"/>
      <c r="B477" s="95"/>
      <c r="C477" s="266" t="s">
        <v>605</v>
      </c>
      <c r="D477" s="101"/>
      <c r="E477" s="102"/>
      <c r="F477" s="103"/>
      <c r="G477" s="284"/>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1">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1">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1">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1">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1">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1">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1">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1">
        <f t="shared" si="145"/>
        <v>0</v>
      </c>
    </row>
    <row r="486" spans="1:7" ht="24" customHeight="1" x14ac:dyDescent="0.2">
      <c r="A486" s="282"/>
      <c r="B486" s="95"/>
      <c r="C486" s="95"/>
      <c r="D486" s="101"/>
      <c r="E486" s="102"/>
      <c r="F486" s="268" t="s">
        <v>32</v>
      </c>
      <c r="G486" s="283">
        <f>SUBTOTAL(9,G478:G485)</f>
        <v>0</v>
      </c>
    </row>
    <row r="487" spans="1:7" ht="24" customHeight="1" x14ac:dyDescent="0.2">
      <c r="A487" s="282"/>
      <c r="B487" s="95"/>
      <c r="C487" s="266" t="s">
        <v>606</v>
      </c>
      <c r="D487" s="101"/>
      <c r="E487" s="102"/>
      <c r="F487" s="103"/>
      <c r="G487" s="284"/>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1">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1">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1">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1">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1">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1">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1">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1">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1">
        <f t="shared" si="150"/>
        <v>0</v>
      </c>
    </row>
    <row r="497" spans="1:123" ht="24" customHeight="1" x14ac:dyDescent="0.2">
      <c r="A497" s="285"/>
      <c r="B497" s="101"/>
      <c r="C497" s="95"/>
      <c r="D497" s="101"/>
      <c r="E497" s="102"/>
      <c r="F497" s="268" t="s">
        <v>33</v>
      </c>
      <c r="G497" s="283">
        <f>SUBTOTAL(9,G488:G496)</f>
        <v>0</v>
      </c>
    </row>
    <row r="498" spans="1:123" ht="24" customHeight="1" x14ac:dyDescent="0.2">
      <c r="A498" s="286"/>
      <c r="B498" s="101"/>
      <c r="C498" s="95"/>
      <c r="D498" s="101"/>
      <c r="E498" s="102"/>
      <c r="F498" s="103"/>
      <c r="G498" s="284"/>
    </row>
    <row r="499" spans="1:123" ht="24" customHeight="1" x14ac:dyDescent="0.2">
      <c r="A499" s="287" t="str">
        <f>B457</f>
        <v>3.3.2</v>
      </c>
      <c r="B499" s="288" t="str">
        <f>C457</f>
        <v>Colocación de Tensores para Malla de Cierre</v>
      </c>
      <c r="C499" s="109"/>
      <c r="D499" s="109" t="s">
        <v>34</v>
      </c>
      <c r="E499" s="110"/>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7" t="str">
        <f>Comitente</f>
        <v>CA.ME. SAN JUAN SOCIEDAD DEL ESTADO</v>
      </c>
      <c r="C502" s="92"/>
      <c r="D502" s="98"/>
      <c r="E502" s="98"/>
      <c r="F502" s="99"/>
      <c r="G502" s="273"/>
    </row>
    <row r="503" spans="1:123" ht="24" customHeight="1" x14ac:dyDescent="0.2">
      <c r="A503" s="272" t="s">
        <v>603</v>
      </c>
      <c r="B503" s="97">
        <f>Contratista</f>
        <v>0</v>
      </c>
      <c r="C503" s="93"/>
      <c r="D503" s="93"/>
      <c r="E503" s="93"/>
      <c r="F503" s="100"/>
      <c r="G503" s="274"/>
    </row>
    <row r="504" spans="1:123" ht="24" customHeight="1" x14ac:dyDescent="0.2">
      <c r="A504" s="272" t="s">
        <v>24</v>
      </c>
      <c r="B504" s="391" t="str">
        <f>Obra</f>
        <v>CIERRE PERIMETRAL - OBRA CIVIL Ca.Me. SAN JUAN S.E.</v>
      </c>
      <c r="C504" s="391"/>
      <c r="D504" s="391"/>
      <c r="E504" s="93"/>
      <c r="F504" s="100" t="s">
        <v>38</v>
      </c>
      <c r="G504" s="275">
        <f>Fecha_Base</f>
        <v>44711</v>
      </c>
    </row>
    <row r="505" spans="1:123" ht="24" customHeight="1" x14ac:dyDescent="0.2">
      <c r="A505" s="276" t="s">
        <v>601</v>
      </c>
      <c r="B505" s="94" t="str">
        <f>Ubicación</f>
        <v>DEPARTAMENTO SARMIENTO</v>
      </c>
      <c r="C505" s="94"/>
      <c r="D505" s="101"/>
      <c r="E505" s="102"/>
      <c r="F505" s="103"/>
      <c r="G505" s="277"/>
    </row>
    <row r="506" spans="1:123" ht="24" customHeight="1" x14ac:dyDescent="0.2">
      <c r="A506" s="276" t="s">
        <v>39</v>
      </c>
      <c r="B506" s="104">
        <f>IFERROR(VALUE(LEFT(B507,FIND(".",B507)-1)),"")</f>
        <v>3</v>
      </c>
      <c r="C506" s="95" t="str">
        <f>IFERROR(VLOOKUP(B506,Tabla_CyP,2,FALSE),"")</f>
        <v>ESTRUCTURAS RESISTENTES</v>
      </c>
      <c r="D506" s="95"/>
      <c r="E506" s="102"/>
      <c r="F506" s="103"/>
      <c r="G506" s="277"/>
    </row>
    <row r="507" spans="1:123" ht="24" customHeight="1" x14ac:dyDescent="0.2">
      <c r="A507" s="276" t="s">
        <v>25</v>
      </c>
      <c r="B507" s="105" t="str">
        <f>IFERROR(VLOOKUP(COUNTIF($A$1:A507,"ANALISIS DE PRECIOS"),Tabla_NumeroItem,2,FALSE),"")</f>
        <v>3.3.3</v>
      </c>
      <c r="C507" s="95" t="str">
        <f>IFERROR(VLOOKUP(B507,Tabla_CyP,2,FALSE),"")</f>
        <v xml:space="preserve">Colocación de Alambres de Púa  </v>
      </c>
      <c r="D507" s="101"/>
      <c r="E507" s="102"/>
      <c r="F507" s="100" t="s">
        <v>26</v>
      </c>
      <c r="G507" s="278" t="str">
        <f>IFERROR(VLOOKUP(B507,Tabla_CyP,4,FALSE),"")</f>
        <v>ml</v>
      </c>
    </row>
    <row r="508" spans="1:123" ht="24" customHeight="1" x14ac:dyDescent="0.2">
      <c r="A508" s="276"/>
      <c r="B508" s="94"/>
      <c r="C508" s="95"/>
      <c r="D508" s="101"/>
      <c r="E508" s="102"/>
      <c r="F508" s="103"/>
      <c r="G508" s="277"/>
    </row>
    <row r="509" spans="1:123" ht="24" customHeight="1" x14ac:dyDescent="0.2">
      <c r="A509" s="378" t="s">
        <v>507</v>
      </c>
      <c r="B509" s="379"/>
      <c r="C509" s="380" t="s">
        <v>0</v>
      </c>
      <c r="D509" s="380" t="s">
        <v>27</v>
      </c>
      <c r="E509" s="386" t="s">
        <v>28</v>
      </c>
      <c r="F509" s="388" t="s">
        <v>29</v>
      </c>
      <c r="G509" s="388" t="s">
        <v>30</v>
      </c>
    </row>
    <row r="510" spans="1:123" s="107" customFormat="1" ht="24" customHeight="1" x14ac:dyDescent="0.2">
      <c r="A510" s="106" t="s">
        <v>508</v>
      </c>
      <c r="B510" s="106" t="s">
        <v>509</v>
      </c>
      <c r="C510" s="381"/>
      <c r="D510" s="381"/>
      <c r="E510" s="387"/>
      <c r="F510" s="389"/>
      <c r="G510" s="38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9"/>
      <c r="B511" s="108"/>
      <c r="C511" s="267" t="s">
        <v>604</v>
      </c>
      <c r="D511" s="109"/>
      <c r="E511" s="110"/>
      <c r="F511" s="111"/>
      <c r="G511" s="280"/>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1">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1">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1">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1">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1">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1">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1">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1">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1">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1">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1">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1">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1">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1">
        <f t="shared" si="155"/>
        <v>0</v>
      </c>
    </row>
    <row r="526" spans="1:7" ht="24" customHeight="1" x14ac:dyDescent="0.2">
      <c r="A526" s="282"/>
      <c r="B526" s="95"/>
      <c r="C526" s="95"/>
      <c r="D526" s="101"/>
      <c r="E526" s="102"/>
      <c r="F526" s="268" t="s">
        <v>31</v>
      </c>
      <c r="G526" s="283">
        <f>SUBTOTAL(9,G512:G525)</f>
        <v>0</v>
      </c>
    </row>
    <row r="527" spans="1:7" ht="24" customHeight="1" x14ac:dyDescent="0.2">
      <c r="A527" s="282"/>
      <c r="B527" s="95"/>
      <c r="C527" s="266" t="s">
        <v>605</v>
      </c>
      <c r="D527" s="101"/>
      <c r="E527" s="102"/>
      <c r="F527" s="103"/>
      <c r="G527" s="284"/>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1">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1">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1">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1">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1">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1">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1">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1">
        <f t="shared" si="160"/>
        <v>0</v>
      </c>
    </row>
    <row r="536" spans="1:7" ht="24" customHeight="1" x14ac:dyDescent="0.2">
      <c r="A536" s="282"/>
      <c r="B536" s="95"/>
      <c r="C536" s="95"/>
      <c r="D536" s="101"/>
      <c r="E536" s="102"/>
      <c r="F536" s="268" t="s">
        <v>32</v>
      </c>
      <c r="G536" s="283">
        <f>SUBTOTAL(9,G528:G535)</f>
        <v>0</v>
      </c>
    </row>
    <row r="537" spans="1:7" ht="24" customHeight="1" x14ac:dyDescent="0.2">
      <c r="A537" s="282"/>
      <c r="B537" s="95"/>
      <c r="C537" s="266" t="s">
        <v>606</v>
      </c>
      <c r="D537" s="101"/>
      <c r="E537" s="102"/>
      <c r="F537" s="103"/>
      <c r="G537" s="284"/>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1">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1">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1">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1">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1">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1">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1">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1">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1">
        <f t="shared" si="165"/>
        <v>0</v>
      </c>
    </row>
    <row r="547" spans="1:123" ht="24" customHeight="1" x14ac:dyDescent="0.2">
      <c r="A547" s="285"/>
      <c r="B547" s="101"/>
      <c r="C547" s="95"/>
      <c r="D547" s="101"/>
      <c r="E547" s="102"/>
      <c r="F547" s="268" t="s">
        <v>33</v>
      </c>
      <c r="G547" s="283">
        <f>SUBTOTAL(9,G538:G546)</f>
        <v>0</v>
      </c>
    </row>
    <row r="548" spans="1:123" ht="24" customHeight="1" x14ac:dyDescent="0.2">
      <c r="A548" s="286"/>
      <c r="B548" s="101"/>
      <c r="C548" s="95"/>
      <c r="D548" s="101"/>
      <c r="E548" s="102"/>
      <c r="F548" s="103"/>
      <c r="G548" s="284"/>
    </row>
    <row r="549" spans="1:123" ht="24" customHeight="1" x14ac:dyDescent="0.2">
      <c r="A549" s="287" t="str">
        <f>B507</f>
        <v>3.3.3</v>
      </c>
      <c r="B549" s="288" t="str">
        <f>C507</f>
        <v xml:space="preserve">Colocación de Alambres de Púa  </v>
      </c>
      <c r="C549" s="109"/>
      <c r="D549" s="109" t="s">
        <v>34</v>
      </c>
      <c r="E549" s="110"/>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7" t="str">
        <f>Comitente</f>
        <v>CA.ME. SAN JUAN SOCIEDAD DEL ESTADO</v>
      </c>
      <c r="C552" s="92"/>
      <c r="D552" s="98"/>
      <c r="E552" s="98"/>
      <c r="F552" s="99"/>
      <c r="G552" s="273"/>
    </row>
    <row r="553" spans="1:123" ht="24" customHeight="1" x14ac:dyDescent="0.2">
      <c r="A553" s="272" t="s">
        <v>603</v>
      </c>
      <c r="B553" s="97">
        <f>Contratista</f>
        <v>0</v>
      </c>
      <c r="C553" s="93"/>
      <c r="D553" s="93"/>
      <c r="E553" s="93"/>
      <c r="F553" s="100"/>
      <c r="G553" s="274"/>
    </row>
    <row r="554" spans="1:123" ht="24" customHeight="1" x14ac:dyDescent="0.2">
      <c r="A554" s="272" t="s">
        <v>24</v>
      </c>
      <c r="B554" s="391" t="str">
        <f>Obra</f>
        <v>CIERRE PERIMETRAL - OBRA CIVIL Ca.Me. SAN JUAN S.E.</v>
      </c>
      <c r="C554" s="391"/>
      <c r="D554" s="391"/>
      <c r="E554" s="93"/>
      <c r="F554" s="100" t="s">
        <v>38</v>
      </c>
      <c r="G554" s="275">
        <f>Fecha_Base</f>
        <v>44711</v>
      </c>
    </row>
    <row r="555" spans="1:123" ht="24" customHeight="1" x14ac:dyDescent="0.2">
      <c r="A555" s="276" t="s">
        <v>601</v>
      </c>
      <c r="B555" s="94" t="str">
        <f>Ubicación</f>
        <v>DEPARTAMENTO SARMIENTO</v>
      </c>
      <c r="C555" s="94"/>
      <c r="D555" s="101"/>
      <c r="E555" s="102"/>
      <c r="F555" s="103"/>
      <c r="G555" s="277"/>
    </row>
    <row r="556" spans="1:123" ht="24" customHeight="1" x14ac:dyDescent="0.2">
      <c r="A556" s="276" t="s">
        <v>39</v>
      </c>
      <c r="B556" s="104">
        <f>IFERROR(VALUE(LEFT(B557,FIND(".",B557)-1)),"")</f>
        <v>4</v>
      </c>
      <c r="C556" s="95" t="str">
        <f>IFERROR(VLOOKUP(B556,Tabla_CyP,2,FALSE),"")</f>
        <v xml:space="preserve">AISLACIONES </v>
      </c>
      <c r="D556" s="95"/>
      <c r="E556" s="102"/>
      <c r="F556" s="103"/>
      <c r="G556" s="277"/>
    </row>
    <row r="557" spans="1:123" ht="24" customHeight="1" x14ac:dyDescent="0.2">
      <c r="A557" s="276" t="s">
        <v>25</v>
      </c>
      <c r="B557" s="105" t="str">
        <f>IFERROR(VLOOKUP(COUNTIF($A$1:A557,"ANALISIS DE PRECIOS"),Tabla_NumeroItem,2,FALSE),"")</f>
        <v>4.1</v>
      </c>
      <c r="C557" s="95" t="str">
        <f>IFERROR(VLOOKUP(B557,Tabla_CyP,2,FALSE),"")</f>
        <v>Aislacion contra Salitre</v>
      </c>
      <c r="D557" s="101"/>
      <c r="E557" s="102"/>
      <c r="F557" s="100" t="s">
        <v>26</v>
      </c>
      <c r="G557" s="278" t="str">
        <f>IFERROR(VLOOKUP(B557,Tabla_CyP,4,FALSE),"")</f>
        <v>ml</v>
      </c>
    </row>
    <row r="558" spans="1:123" ht="24" customHeight="1" x14ac:dyDescent="0.2">
      <c r="A558" s="276"/>
      <c r="B558" s="94"/>
      <c r="C558" s="95"/>
      <c r="D558" s="101"/>
      <c r="E558" s="102"/>
      <c r="F558" s="103"/>
      <c r="G558" s="277"/>
    </row>
    <row r="559" spans="1:123" ht="24" customHeight="1" x14ac:dyDescent="0.2">
      <c r="A559" s="378" t="s">
        <v>507</v>
      </c>
      <c r="B559" s="379"/>
      <c r="C559" s="380" t="s">
        <v>0</v>
      </c>
      <c r="D559" s="380" t="s">
        <v>27</v>
      </c>
      <c r="E559" s="386" t="s">
        <v>28</v>
      </c>
      <c r="F559" s="388" t="s">
        <v>29</v>
      </c>
      <c r="G559" s="388" t="s">
        <v>30</v>
      </c>
    </row>
    <row r="560" spans="1:123" s="107" customFormat="1" ht="24" customHeight="1" x14ac:dyDescent="0.2">
      <c r="A560" s="106" t="s">
        <v>508</v>
      </c>
      <c r="B560" s="106" t="s">
        <v>509</v>
      </c>
      <c r="C560" s="381"/>
      <c r="D560" s="381"/>
      <c r="E560" s="387"/>
      <c r="F560" s="389"/>
      <c r="G560" s="38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9"/>
      <c r="B561" s="108"/>
      <c r="C561" s="267" t="s">
        <v>604</v>
      </c>
      <c r="D561" s="109"/>
      <c r="E561" s="110"/>
      <c r="F561" s="111"/>
      <c r="G561" s="280"/>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1">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1">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1">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1">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1">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1">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1">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1">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1">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1">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1">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1">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1">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1">
        <f t="shared" si="170"/>
        <v>0</v>
      </c>
    </row>
    <row r="576" spans="1:7" ht="24" customHeight="1" x14ac:dyDescent="0.2">
      <c r="A576" s="282"/>
      <c r="B576" s="95"/>
      <c r="C576" s="95"/>
      <c r="D576" s="101"/>
      <c r="E576" s="102"/>
      <c r="F576" s="268" t="s">
        <v>31</v>
      </c>
      <c r="G576" s="283">
        <f>SUBTOTAL(9,G562:G575)</f>
        <v>0</v>
      </c>
    </row>
    <row r="577" spans="1:7" ht="24" customHeight="1" x14ac:dyDescent="0.2">
      <c r="A577" s="282"/>
      <c r="B577" s="95"/>
      <c r="C577" s="266" t="s">
        <v>605</v>
      </c>
      <c r="D577" s="101"/>
      <c r="E577" s="102"/>
      <c r="F577" s="103"/>
      <c r="G577" s="284"/>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1">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1">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1">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1">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1">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1">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1">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1">
        <f t="shared" si="175"/>
        <v>0</v>
      </c>
    </row>
    <row r="586" spans="1:7" ht="24" customHeight="1" x14ac:dyDescent="0.2">
      <c r="A586" s="282"/>
      <c r="B586" s="95"/>
      <c r="C586" s="95"/>
      <c r="D586" s="101"/>
      <c r="E586" s="102"/>
      <c r="F586" s="268" t="s">
        <v>32</v>
      </c>
      <c r="G586" s="283">
        <f>SUBTOTAL(9,G578:G585)</f>
        <v>0</v>
      </c>
    </row>
    <row r="587" spans="1:7" ht="24" customHeight="1" x14ac:dyDescent="0.2">
      <c r="A587" s="282"/>
      <c r="B587" s="95"/>
      <c r="C587" s="266" t="s">
        <v>606</v>
      </c>
      <c r="D587" s="101"/>
      <c r="E587" s="102"/>
      <c r="F587" s="103"/>
      <c r="G587" s="284"/>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1">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1">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1">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1">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1">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1">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1">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1">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1">
        <f t="shared" si="180"/>
        <v>0</v>
      </c>
    </row>
    <row r="597" spans="1:7" ht="24" customHeight="1" x14ac:dyDescent="0.2">
      <c r="A597" s="285"/>
      <c r="B597" s="101"/>
      <c r="C597" s="95"/>
      <c r="D597" s="101"/>
      <c r="E597" s="102"/>
      <c r="F597" s="268" t="s">
        <v>33</v>
      </c>
      <c r="G597" s="283">
        <f>SUBTOTAL(9,G588:G596)</f>
        <v>0</v>
      </c>
    </row>
    <row r="598" spans="1:7" ht="24" customHeight="1" x14ac:dyDescent="0.2">
      <c r="A598" s="286"/>
      <c r="B598" s="101"/>
      <c r="C598" s="95"/>
      <c r="D598" s="101"/>
      <c r="E598" s="102"/>
      <c r="F598" s="103"/>
      <c r="G598" s="284"/>
    </row>
    <row r="599" spans="1:7" ht="24" customHeight="1" x14ac:dyDescent="0.2">
      <c r="A599" s="287" t="str">
        <f>B557</f>
        <v>4.1</v>
      </c>
      <c r="B599" s="288" t="str">
        <f>C557</f>
        <v>Aislacion contra Salitre</v>
      </c>
      <c r="C599" s="109"/>
      <c r="D599" s="109" t="s">
        <v>34</v>
      </c>
      <c r="E599" s="110"/>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7" t="str">
        <f>Comitente</f>
        <v>CA.ME. SAN JUAN SOCIEDAD DEL ESTADO</v>
      </c>
      <c r="C602" s="92"/>
      <c r="D602" s="98"/>
      <c r="E602" s="98"/>
      <c r="F602" s="99"/>
      <c r="G602" s="273"/>
    </row>
    <row r="603" spans="1:7" ht="24" customHeight="1" x14ac:dyDescent="0.2">
      <c r="A603" s="272" t="s">
        <v>603</v>
      </c>
      <c r="B603" s="97">
        <f>Contratista</f>
        <v>0</v>
      </c>
      <c r="C603" s="93"/>
      <c r="D603" s="93"/>
      <c r="E603" s="93"/>
      <c r="F603" s="100"/>
      <c r="G603" s="274"/>
    </row>
    <row r="604" spans="1:7" ht="24" customHeight="1" x14ac:dyDescent="0.2">
      <c r="A604" s="272" t="s">
        <v>24</v>
      </c>
      <c r="B604" s="391" t="str">
        <f>Obra</f>
        <v>CIERRE PERIMETRAL - OBRA CIVIL Ca.Me. SAN JUAN S.E.</v>
      </c>
      <c r="C604" s="391"/>
      <c r="D604" s="391"/>
      <c r="E604" s="93"/>
      <c r="F604" s="100" t="s">
        <v>38</v>
      </c>
      <c r="G604" s="275">
        <f>Fecha_Base</f>
        <v>44711</v>
      </c>
    </row>
    <row r="605" spans="1:7" ht="24" customHeight="1" x14ac:dyDescent="0.2">
      <c r="A605" s="276" t="s">
        <v>601</v>
      </c>
      <c r="B605" s="94" t="str">
        <f>Ubicación</f>
        <v>DEPARTAMENTO SARMIENTO</v>
      </c>
      <c r="C605" s="94"/>
      <c r="D605" s="101"/>
      <c r="E605" s="102"/>
      <c r="F605" s="103"/>
      <c r="G605" s="277"/>
    </row>
    <row r="606" spans="1:7" ht="24" customHeight="1" x14ac:dyDescent="0.2">
      <c r="A606" s="276" t="s">
        <v>39</v>
      </c>
      <c r="B606" s="104">
        <f>IFERROR(VALUE(LEFT(B607,FIND(".",B607)-1)),"")</f>
        <v>5</v>
      </c>
      <c r="C606" s="95" t="str">
        <f>IFERROR(VLOOKUP(B606,Tabla_CyP,2,FALSE),"")</f>
        <v>PINTURAS</v>
      </c>
      <c r="D606" s="95"/>
      <c r="E606" s="102"/>
      <c r="F606" s="103"/>
      <c r="G606" s="277"/>
    </row>
    <row r="607" spans="1:7" ht="24" customHeight="1" x14ac:dyDescent="0.2">
      <c r="A607" s="276" t="s">
        <v>25</v>
      </c>
      <c r="B607" s="105" t="str">
        <f>IFERROR(VLOOKUP(COUNTIF($A$1:A607,"ANALISIS DE PRECIOS"),Tabla_NumeroItem,2,FALSE),"")</f>
        <v>5.1</v>
      </c>
      <c r="C607" s="95" t="str">
        <f>IFERROR(VLOOKUP(B607,Tabla_CyP,2,FALSE),"")</f>
        <v>Pintura para Estructura Metálica</v>
      </c>
      <c r="D607" s="101"/>
      <c r="E607" s="102"/>
      <c r="F607" s="100" t="s">
        <v>26</v>
      </c>
      <c r="G607" s="278" t="str">
        <f>IFERROR(VLOOKUP(B607,Tabla_CyP,4,FALSE),"")</f>
        <v>m2</v>
      </c>
    </row>
    <row r="608" spans="1:7" ht="24" customHeight="1" x14ac:dyDescent="0.2">
      <c r="A608" s="276"/>
      <c r="B608" s="94"/>
      <c r="C608" s="95"/>
      <c r="D608" s="101"/>
      <c r="E608" s="102"/>
      <c r="F608" s="103"/>
      <c r="G608" s="277"/>
    </row>
    <row r="609" spans="1:123" ht="24" customHeight="1" x14ac:dyDescent="0.2">
      <c r="A609" s="378" t="s">
        <v>507</v>
      </c>
      <c r="B609" s="379"/>
      <c r="C609" s="380" t="s">
        <v>0</v>
      </c>
      <c r="D609" s="380" t="s">
        <v>27</v>
      </c>
      <c r="E609" s="386" t="s">
        <v>28</v>
      </c>
      <c r="F609" s="388" t="s">
        <v>29</v>
      </c>
      <c r="G609" s="388" t="s">
        <v>30</v>
      </c>
    </row>
    <row r="610" spans="1:123" s="107" customFormat="1" ht="24" customHeight="1" x14ac:dyDescent="0.2">
      <c r="A610" s="106" t="s">
        <v>508</v>
      </c>
      <c r="B610" s="106" t="s">
        <v>509</v>
      </c>
      <c r="C610" s="381"/>
      <c r="D610" s="381"/>
      <c r="E610" s="387"/>
      <c r="F610" s="389"/>
      <c r="G610" s="38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9"/>
      <c r="B611" s="108"/>
      <c r="C611" s="267" t="s">
        <v>604</v>
      </c>
      <c r="D611" s="109"/>
      <c r="E611" s="110"/>
      <c r="F611" s="111"/>
      <c r="G611" s="280"/>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1">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1">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1">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1">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1">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1">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1">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1">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1">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1">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1">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1">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1">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1">
        <f t="shared" si="185"/>
        <v>0</v>
      </c>
    </row>
    <row r="626" spans="1:7" ht="24" customHeight="1" x14ac:dyDescent="0.2">
      <c r="A626" s="282"/>
      <c r="B626" s="95"/>
      <c r="C626" s="95"/>
      <c r="D626" s="101"/>
      <c r="E626" s="102"/>
      <c r="F626" s="268" t="s">
        <v>31</v>
      </c>
      <c r="G626" s="283">
        <f>SUBTOTAL(9,G612:G625)</f>
        <v>0</v>
      </c>
    </row>
    <row r="627" spans="1:7" ht="24" customHeight="1" x14ac:dyDescent="0.2">
      <c r="A627" s="282"/>
      <c r="B627" s="95"/>
      <c r="C627" s="266" t="s">
        <v>605</v>
      </c>
      <c r="D627" s="101"/>
      <c r="E627" s="102"/>
      <c r="F627" s="103"/>
      <c r="G627" s="284"/>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1">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1">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1">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1">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1">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1">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1">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1">
        <f t="shared" si="190"/>
        <v>0</v>
      </c>
    </row>
    <row r="636" spans="1:7" ht="24" customHeight="1" x14ac:dyDescent="0.2">
      <c r="A636" s="282"/>
      <c r="B636" s="95"/>
      <c r="C636" s="95"/>
      <c r="D636" s="101"/>
      <c r="E636" s="102"/>
      <c r="F636" s="268" t="s">
        <v>32</v>
      </c>
      <c r="G636" s="283">
        <f>SUBTOTAL(9,G628:G635)</f>
        <v>0</v>
      </c>
    </row>
    <row r="637" spans="1:7" ht="24" customHeight="1" x14ac:dyDescent="0.2">
      <c r="A637" s="282"/>
      <c r="B637" s="95"/>
      <c r="C637" s="266" t="s">
        <v>606</v>
      </c>
      <c r="D637" s="101"/>
      <c r="E637" s="102"/>
      <c r="F637" s="103"/>
      <c r="G637" s="284"/>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1">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1">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1">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1">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1">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1">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1">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1">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1">
        <f t="shared" si="195"/>
        <v>0</v>
      </c>
    </row>
    <row r="647" spans="1:7" ht="24" customHeight="1" x14ac:dyDescent="0.2">
      <c r="A647" s="285"/>
      <c r="B647" s="101"/>
      <c r="C647" s="95"/>
      <c r="D647" s="101"/>
      <c r="E647" s="102"/>
      <c r="F647" s="268" t="s">
        <v>33</v>
      </c>
      <c r="G647" s="283">
        <f>SUBTOTAL(9,G638:G646)</f>
        <v>0</v>
      </c>
    </row>
    <row r="648" spans="1:7" ht="24" customHeight="1" x14ac:dyDescent="0.2">
      <c r="A648" s="286"/>
      <c r="B648" s="101"/>
      <c r="C648" s="95"/>
      <c r="D648" s="101"/>
      <c r="E648" s="102"/>
      <c r="F648" s="103"/>
      <c r="G648" s="284"/>
    </row>
    <row r="649" spans="1:7" ht="24" customHeight="1" x14ac:dyDescent="0.2">
      <c r="A649" s="287" t="str">
        <f>B607</f>
        <v>5.1</v>
      </c>
      <c r="B649" s="288" t="str">
        <f>C607</f>
        <v>Pintura para Estructura Metálica</v>
      </c>
      <c r="C649" s="109"/>
      <c r="D649" s="109" t="s">
        <v>34</v>
      </c>
      <c r="E649" s="110"/>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7" t="str">
        <f>Comitente</f>
        <v>CA.ME. SAN JUAN SOCIEDAD DEL ESTADO</v>
      </c>
      <c r="C652" s="92"/>
      <c r="D652" s="98"/>
      <c r="E652" s="98"/>
      <c r="F652" s="99"/>
      <c r="G652" s="273"/>
    </row>
    <row r="653" spans="1:7" ht="24" customHeight="1" x14ac:dyDescent="0.2">
      <c r="A653" s="272" t="s">
        <v>603</v>
      </c>
      <c r="B653" s="97">
        <f>Contratista</f>
        <v>0</v>
      </c>
      <c r="C653" s="93"/>
      <c r="D653" s="93"/>
      <c r="E653" s="93"/>
      <c r="F653" s="100"/>
      <c r="G653" s="274"/>
    </row>
    <row r="654" spans="1:7" ht="24" customHeight="1" x14ac:dyDescent="0.2">
      <c r="A654" s="272" t="s">
        <v>24</v>
      </c>
      <c r="B654" s="391" t="str">
        <f>Obra</f>
        <v>CIERRE PERIMETRAL - OBRA CIVIL Ca.Me. SAN JUAN S.E.</v>
      </c>
      <c r="C654" s="391"/>
      <c r="D654" s="391"/>
      <c r="E654" s="93"/>
      <c r="F654" s="100" t="s">
        <v>38</v>
      </c>
      <c r="G654" s="275">
        <f>Fecha_Base</f>
        <v>44711</v>
      </c>
    </row>
    <row r="655" spans="1:7" ht="24" customHeight="1" x14ac:dyDescent="0.2">
      <c r="A655" s="276" t="s">
        <v>601</v>
      </c>
      <c r="B655" s="94" t="str">
        <f>Ubicación</f>
        <v>DEPARTAMENTO SARMIENTO</v>
      </c>
      <c r="C655" s="94"/>
      <c r="D655" s="101"/>
      <c r="E655" s="102"/>
      <c r="F655" s="103"/>
      <c r="G655" s="277"/>
    </row>
    <row r="656" spans="1:7" ht="24" customHeight="1" x14ac:dyDescent="0.2">
      <c r="A656" s="276" t="s">
        <v>39</v>
      </c>
      <c r="B656" s="104" t="str">
        <f>IFERROR(VALUE(LEFT(B657,FIND(".",B657)-1)),"")</f>
        <v/>
      </c>
      <c r="C656" s="95" t="str">
        <f>IFERROR(VLOOKUP(B656,Tabla_CyP,2,FALSE),"")</f>
        <v/>
      </c>
      <c r="D656" s="95"/>
      <c r="E656" s="102"/>
      <c r="F656" s="103"/>
      <c r="G656" s="277"/>
    </row>
    <row r="657" spans="1:123" ht="24" customHeight="1" x14ac:dyDescent="0.2">
      <c r="A657" s="276" t="s">
        <v>25</v>
      </c>
      <c r="B657" s="105">
        <f>IFERROR(VLOOKUP(COUNTIF($A$1:A657,"ANALISIS DE PRECIOS"),Tabla_NumeroItem,2,FALSE),"")</f>
        <v>6.1</v>
      </c>
      <c r="C657" s="95" t="str">
        <f>IFERROR(VLOOKUP(B657,Tabla_CyP,2,FALSE),"")</f>
        <v>Desague Pluvial</v>
      </c>
      <c r="D657" s="101"/>
      <c r="E657" s="102"/>
      <c r="F657" s="100" t="s">
        <v>26</v>
      </c>
      <c r="G657" s="278" t="str">
        <f>IFERROR(VLOOKUP(B657,Tabla_CyP,4,FALSE),"")</f>
        <v>gl</v>
      </c>
    </row>
    <row r="658" spans="1:123" ht="24" customHeight="1" x14ac:dyDescent="0.2">
      <c r="A658" s="276"/>
      <c r="B658" s="94"/>
      <c r="C658" s="95"/>
      <c r="D658" s="101"/>
      <c r="E658" s="102"/>
      <c r="F658" s="103"/>
      <c r="G658" s="277"/>
    </row>
    <row r="659" spans="1:123" ht="24" customHeight="1" x14ac:dyDescent="0.2">
      <c r="A659" s="378" t="s">
        <v>507</v>
      </c>
      <c r="B659" s="379"/>
      <c r="C659" s="380" t="s">
        <v>0</v>
      </c>
      <c r="D659" s="380" t="s">
        <v>27</v>
      </c>
      <c r="E659" s="386" t="s">
        <v>28</v>
      </c>
      <c r="F659" s="388" t="s">
        <v>29</v>
      </c>
      <c r="G659" s="388" t="s">
        <v>30</v>
      </c>
    </row>
    <row r="660" spans="1:123" s="107" customFormat="1" ht="24" customHeight="1" x14ac:dyDescent="0.2">
      <c r="A660" s="106" t="s">
        <v>508</v>
      </c>
      <c r="B660" s="106" t="s">
        <v>509</v>
      </c>
      <c r="C660" s="381"/>
      <c r="D660" s="381"/>
      <c r="E660" s="387"/>
      <c r="F660" s="389"/>
      <c r="G660" s="38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9"/>
      <c r="B661" s="108"/>
      <c r="C661" s="267" t="s">
        <v>604</v>
      </c>
      <c r="D661" s="109"/>
      <c r="E661" s="110"/>
      <c r="F661" s="111"/>
      <c r="G661" s="280"/>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1">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1">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1">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1">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1">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1">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1">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1">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1">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1">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1">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1">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1">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1">
        <f t="shared" si="200"/>
        <v>0</v>
      </c>
    </row>
    <row r="676" spans="1:7" ht="24" customHeight="1" x14ac:dyDescent="0.2">
      <c r="A676" s="282"/>
      <c r="B676" s="95"/>
      <c r="C676" s="95"/>
      <c r="D676" s="101"/>
      <c r="E676" s="102"/>
      <c r="F676" s="268" t="s">
        <v>31</v>
      </c>
      <c r="G676" s="283">
        <f>SUBTOTAL(9,G662:G675)</f>
        <v>0</v>
      </c>
    </row>
    <row r="677" spans="1:7" ht="24" customHeight="1" x14ac:dyDescent="0.2">
      <c r="A677" s="282"/>
      <c r="B677" s="95"/>
      <c r="C677" s="266" t="s">
        <v>605</v>
      </c>
      <c r="D677" s="101"/>
      <c r="E677" s="102"/>
      <c r="F677" s="103"/>
      <c r="G677" s="284"/>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1">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1">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1">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1">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1">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1">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1">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1">
        <f t="shared" si="205"/>
        <v>0</v>
      </c>
    </row>
    <row r="686" spans="1:7" ht="24" customHeight="1" x14ac:dyDescent="0.2">
      <c r="A686" s="282"/>
      <c r="B686" s="95"/>
      <c r="C686" s="95"/>
      <c r="D686" s="101"/>
      <c r="E686" s="102"/>
      <c r="F686" s="268" t="s">
        <v>32</v>
      </c>
      <c r="G686" s="283">
        <f>SUBTOTAL(9,G678:G685)</f>
        <v>0</v>
      </c>
    </row>
    <row r="687" spans="1:7" ht="24" customHeight="1" x14ac:dyDescent="0.2">
      <c r="A687" s="282"/>
      <c r="B687" s="95"/>
      <c r="C687" s="266" t="s">
        <v>606</v>
      </c>
      <c r="D687" s="101"/>
      <c r="E687" s="102"/>
      <c r="F687" s="103"/>
      <c r="G687" s="284"/>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1">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1">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1">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1">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1">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1">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1">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1">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1">
        <f t="shared" si="210"/>
        <v>0</v>
      </c>
    </row>
    <row r="697" spans="1:7" ht="24" customHeight="1" x14ac:dyDescent="0.2">
      <c r="A697" s="285"/>
      <c r="B697" s="101"/>
      <c r="C697" s="95"/>
      <c r="D697" s="101"/>
      <c r="E697" s="102"/>
      <c r="F697" s="268" t="s">
        <v>33</v>
      </c>
      <c r="G697" s="283">
        <f>SUBTOTAL(9,G688:G696)</f>
        <v>0</v>
      </c>
    </row>
    <row r="698" spans="1:7" ht="24" customHeight="1" x14ac:dyDescent="0.2">
      <c r="A698" s="286"/>
      <c r="B698" s="101"/>
      <c r="C698" s="95"/>
      <c r="D698" s="101"/>
      <c r="E698" s="102"/>
      <c r="F698" s="103"/>
      <c r="G698" s="284"/>
    </row>
    <row r="699" spans="1:7" ht="24" customHeight="1" x14ac:dyDescent="0.2">
      <c r="A699" s="287">
        <f>B657</f>
        <v>6.1</v>
      </c>
      <c r="B699" s="288" t="str">
        <f>C657</f>
        <v>Desague Pluvial</v>
      </c>
      <c r="C699" s="109"/>
      <c r="D699" s="109" t="s">
        <v>34</v>
      </c>
      <c r="E699" s="110"/>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7" t="str">
        <f>Comitente</f>
        <v>CA.ME. SAN JUAN SOCIEDAD DEL ESTADO</v>
      </c>
      <c r="C702" s="92"/>
      <c r="D702" s="98"/>
      <c r="E702" s="98"/>
      <c r="F702" s="99"/>
      <c r="G702" s="273"/>
    </row>
    <row r="703" spans="1:7" ht="24" customHeight="1" x14ac:dyDescent="0.2">
      <c r="A703" s="272" t="s">
        <v>603</v>
      </c>
      <c r="B703" s="97">
        <f>Contratista</f>
        <v>0</v>
      </c>
      <c r="C703" s="93"/>
      <c r="D703" s="93"/>
      <c r="E703" s="93"/>
      <c r="F703" s="100"/>
      <c r="G703" s="274"/>
    </row>
    <row r="704" spans="1:7" ht="24" customHeight="1" x14ac:dyDescent="0.2">
      <c r="A704" s="272" t="s">
        <v>24</v>
      </c>
      <c r="B704" s="391" t="str">
        <f>Obra</f>
        <v>CIERRE PERIMETRAL - OBRA CIVIL Ca.Me. SAN JUAN S.E.</v>
      </c>
      <c r="C704" s="391"/>
      <c r="D704" s="391"/>
      <c r="E704" s="93"/>
      <c r="F704" s="100" t="s">
        <v>38</v>
      </c>
      <c r="G704" s="275">
        <f>Fecha_Base</f>
        <v>44711</v>
      </c>
    </row>
    <row r="705" spans="1:123" ht="24" customHeight="1" x14ac:dyDescent="0.2">
      <c r="A705" s="276" t="s">
        <v>601</v>
      </c>
      <c r="B705" s="94" t="str">
        <f>Ubicación</f>
        <v>DEPARTAMENTO SARMIENTO</v>
      </c>
      <c r="C705" s="94"/>
      <c r="D705" s="101"/>
      <c r="E705" s="102"/>
      <c r="F705" s="103"/>
      <c r="G705" s="277"/>
    </row>
    <row r="706" spans="1:123" ht="24" customHeight="1" x14ac:dyDescent="0.2">
      <c r="A706" s="276" t="s">
        <v>39</v>
      </c>
      <c r="B706" s="104">
        <f>IFERROR(VALUE(LEFT(B707,FIND(".",B707)-1)),"")</f>
        <v>7</v>
      </c>
      <c r="C706" s="95" t="str">
        <f>IFERROR(VLOOKUP(B706,Tabla_CyP,2,FALSE),"")</f>
        <v>LIMPIEZA  DE OBRA</v>
      </c>
      <c r="D706" s="95"/>
      <c r="E706" s="102"/>
      <c r="F706" s="103"/>
      <c r="G706" s="277"/>
    </row>
    <row r="707" spans="1:123" ht="24" customHeight="1" x14ac:dyDescent="0.2">
      <c r="A707" s="276" t="s">
        <v>25</v>
      </c>
      <c r="B707" s="105" t="str">
        <f>IFERROR(VLOOKUP(COUNTIF($A$1:A707,"ANALISIS DE PRECIOS"),Tabla_NumeroItem,2,FALSE),"")</f>
        <v>7.1</v>
      </c>
      <c r="C707" s="95" t="str">
        <f>IFERROR(VLOOKUP(B707,Tabla_CyP,2,FALSE),"")</f>
        <v xml:space="preserve">Limpieza Periódica </v>
      </c>
      <c r="D707" s="101"/>
      <c r="E707" s="102"/>
      <c r="F707" s="100" t="s">
        <v>26</v>
      </c>
      <c r="G707" s="278" t="str">
        <f>IFERROR(VLOOKUP(B707,Tabla_CyP,4,FALSE),"")</f>
        <v>ml</v>
      </c>
    </row>
    <row r="708" spans="1:123" ht="24" customHeight="1" x14ac:dyDescent="0.2">
      <c r="A708" s="276"/>
      <c r="B708" s="94"/>
      <c r="C708" s="95"/>
      <c r="D708" s="101"/>
      <c r="E708" s="102"/>
      <c r="F708" s="103"/>
      <c r="G708" s="277"/>
    </row>
    <row r="709" spans="1:123" ht="24" customHeight="1" x14ac:dyDescent="0.2">
      <c r="A709" s="378" t="s">
        <v>507</v>
      </c>
      <c r="B709" s="379"/>
      <c r="C709" s="380" t="s">
        <v>0</v>
      </c>
      <c r="D709" s="380" t="s">
        <v>27</v>
      </c>
      <c r="E709" s="386" t="s">
        <v>28</v>
      </c>
      <c r="F709" s="388" t="s">
        <v>29</v>
      </c>
      <c r="G709" s="388" t="s">
        <v>30</v>
      </c>
    </row>
    <row r="710" spans="1:123" s="107" customFormat="1" ht="24" customHeight="1" x14ac:dyDescent="0.2">
      <c r="A710" s="106" t="s">
        <v>508</v>
      </c>
      <c r="B710" s="106" t="s">
        <v>509</v>
      </c>
      <c r="C710" s="381"/>
      <c r="D710" s="381"/>
      <c r="E710" s="387"/>
      <c r="F710" s="389"/>
      <c r="G710" s="38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9"/>
      <c r="B711" s="108"/>
      <c r="C711" s="267" t="s">
        <v>604</v>
      </c>
      <c r="D711" s="109"/>
      <c r="E711" s="110"/>
      <c r="F711" s="111"/>
      <c r="G711" s="280"/>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1">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1">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1">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1">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1">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1">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1">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1">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1">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1">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1">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1">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1">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1">
        <f t="shared" si="215"/>
        <v>0</v>
      </c>
    </row>
    <row r="726" spans="1:7" ht="24" customHeight="1" x14ac:dyDescent="0.2">
      <c r="A726" s="282"/>
      <c r="B726" s="95"/>
      <c r="C726" s="95"/>
      <c r="D726" s="101"/>
      <c r="E726" s="102"/>
      <c r="F726" s="268" t="s">
        <v>31</v>
      </c>
      <c r="G726" s="283">
        <f>SUBTOTAL(9,G712:G725)</f>
        <v>0</v>
      </c>
    </row>
    <row r="727" spans="1:7" ht="24" customHeight="1" x14ac:dyDescent="0.2">
      <c r="A727" s="282"/>
      <c r="B727" s="95"/>
      <c r="C727" s="266" t="s">
        <v>605</v>
      </c>
      <c r="D727" s="101"/>
      <c r="E727" s="102"/>
      <c r="F727" s="103"/>
      <c r="G727" s="284"/>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1">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1">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1">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1">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1">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1">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1">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1">
        <f t="shared" si="220"/>
        <v>0</v>
      </c>
    </row>
    <row r="736" spans="1:7" ht="24" customHeight="1" x14ac:dyDescent="0.2">
      <c r="A736" s="282"/>
      <c r="B736" s="95"/>
      <c r="C736" s="95"/>
      <c r="D736" s="101"/>
      <c r="E736" s="102"/>
      <c r="F736" s="268" t="s">
        <v>32</v>
      </c>
      <c r="G736" s="283">
        <f>SUBTOTAL(9,G728:G735)</f>
        <v>0</v>
      </c>
    </row>
    <row r="737" spans="1:7" ht="24" customHeight="1" x14ac:dyDescent="0.2">
      <c r="A737" s="282"/>
      <c r="B737" s="95"/>
      <c r="C737" s="266" t="s">
        <v>606</v>
      </c>
      <c r="D737" s="101"/>
      <c r="E737" s="102"/>
      <c r="F737" s="103"/>
      <c r="G737" s="284"/>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1">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1">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1">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1">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1">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1">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1">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1">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1">
        <f t="shared" si="225"/>
        <v>0</v>
      </c>
    </row>
    <row r="747" spans="1:7" ht="24" customHeight="1" x14ac:dyDescent="0.2">
      <c r="A747" s="285"/>
      <c r="B747" s="101"/>
      <c r="C747" s="95"/>
      <c r="D747" s="101"/>
      <c r="E747" s="102"/>
      <c r="F747" s="268" t="s">
        <v>33</v>
      </c>
      <c r="G747" s="283">
        <f>SUBTOTAL(9,G738:G746)</f>
        <v>0</v>
      </c>
    </row>
    <row r="748" spans="1:7" ht="24" customHeight="1" x14ac:dyDescent="0.2">
      <c r="A748" s="286"/>
      <c r="B748" s="101"/>
      <c r="C748" s="95"/>
      <c r="D748" s="101"/>
      <c r="E748" s="102"/>
      <c r="F748" s="103"/>
      <c r="G748" s="284"/>
    </row>
    <row r="749" spans="1:7" ht="24" customHeight="1" x14ac:dyDescent="0.2">
      <c r="A749" s="287" t="str">
        <f>B707</f>
        <v>7.1</v>
      </c>
      <c r="B749" s="288" t="str">
        <f>C707</f>
        <v xml:space="preserve">Limpieza Periódica </v>
      </c>
      <c r="C749" s="109"/>
      <c r="D749" s="109" t="s">
        <v>34</v>
      </c>
      <c r="E749" s="110"/>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7" t="str">
        <f>Comitente</f>
        <v>CA.ME. SAN JUAN SOCIEDAD DEL ESTADO</v>
      </c>
      <c r="C752" s="92"/>
      <c r="D752" s="98"/>
      <c r="E752" s="98"/>
      <c r="F752" s="99"/>
      <c r="G752" s="273"/>
    </row>
    <row r="753" spans="1:123" ht="24" customHeight="1" x14ac:dyDescent="0.2">
      <c r="A753" s="272" t="s">
        <v>603</v>
      </c>
      <c r="B753" s="97">
        <f>Contratista</f>
        <v>0</v>
      </c>
      <c r="C753" s="93"/>
      <c r="D753" s="93"/>
      <c r="E753" s="93"/>
      <c r="F753" s="100"/>
      <c r="G753" s="274"/>
    </row>
    <row r="754" spans="1:123" ht="24" customHeight="1" x14ac:dyDescent="0.2">
      <c r="A754" s="272" t="s">
        <v>24</v>
      </c>
      <c r="B754" s="391" t="str">
        <f>Obra</f>
        <v>CIERRE PERIMETRAL - OBRA CIVIL Ca.Me. SAN JUAN S.E.</v>
      </c>
      <c r="C754" s="391"/>
      <c r="D754" s="391"/>
      <c r="E754" s="93"/>
      <c r="F754" s="100" t="s">
        <v>38</v>
      </c>
      <c r="G754" s="275">
        <f>Fecha_Base</f>
        <v>44711</v>
      </c>
    </row>
    <row r="755" spans="1:123" ht="24" customHeight="1" x14ac:dyDescent="0.2">
      <c r="A755" s="276" t="s">
        <v>601</v>
      </c>
      <c r="B755" s="94" t="str">
        <f>Ubicación</f>
        <v>DEPARTAMENTO SARMIENTO</v>
      </c>
      <c r="C755" s="94"/>
      <c r="D755" s="101"/>
      <c r="E755" s="102"/>
      <c r="F755" s="103"/>
      <c r="G755" s="277"/>
    </row>
    <row r="756" spans="1:123" ht="24" customHeight="1" x14ac:dyDescent="0.2">
      <c r="A756" s="276" t="s">
        <v>39</v>
      </c>
      <c r="B756" s="104">
        <f>IFERROR(VALUE(LEFT(B757,FIND(".",B757)-1)),"")</f>
        <v>7</v>
      </c>
      <c r="C756" s="95" t="str">
        <f>IFERROR(VLOOKUP(B756,Tabla_CyP,2,FALSE),"")</f>
        <v>LIMPIEZA  DE OBRA</v>
      </c>
      <c r="D756" s="95"/>
      <c r="E756" s="102"/>
      <c r="F756" s="103"/>
      <c r="G756" s="277"/>
    </row>
    <row r="757" spans="1:123" ht="24" customHeight="1" x14ac:dyDescent="0.2">
      <c r="A757" s="276" t="s">
        <v>25</v>
      </c>
      <c r="B757" s="105" t="str">
        <f>IFERROR(VLOOKUP(COUNTIF($A$1:A757,"ANALISIS DE PRECIOS"),Tabla_NumeroItem,2,FALSE),"")</f>
        <v>7.2</v>
      </c>
      <c r="C757" s="382" t="str">
        <f>IFERROR(VLOOKUP(B757,Tabla_CyP,2,FALSE),"")</f>
        <v>Limpieza Final de Obra</v>
      </c>
      <c r="D757" s="382"/>
      <c r="E757" s="102"/>
      <c r="F757" s="100" t="s">
        <v>26</v>
      </c>
      <c r="G757" s="278" t="str">
        <f>IFERROR(VLOOKUP(B757,Tabla_CyP,4,FALSE),"")</f>
        <v>gl</v>
      </c>
    </row>
    <row r="758" spans="1:123" ht="24" customHeight="1" x14ac:dyDescent="0.2">
      <c r="A758" s="276"/>
      <c r="B758" s="94"/>
      <c r="C758" s="383"/>
      <c r="D758" s="383"/>
      <c r="E758" s="102"/>
      <c r="F758" s="103"/>
      <c r="G758" s="277"/>
    </row>
    <row r="759" spans="1:123" ht="24" customHeight="1" x14ac:dyDescent="0.2">
      <c r="A759" s="378" t="s">
        <v>507</v>
      </c>
      <c r="B759" s="379"/>
      <c r="C759" s="380" t="s">
        <v>0</v>
      </c>
      <c r="D759" s="380" t="s">
        <v>27</v>
      </c>
      <c r="E759" s="386" t="s">
        <v>28</v>
      </c>
      <c r="F759" s="388" t="s">
        <v>29</v>
      </c>
      <c r="G759" s="388" t="s">
        <v>30</v>
      </c>
    </row>
    <row r="760" spans="1:123" s="107" customFormat="1" ht="24" customHeight="1" x14ac:dyDescent="0.2">
      <c r="A760" s="106" t="s">
        <v>508</v>
      </c>
      <c r="B760" s="106" t="s">
        <v>509</v>
      </c>
      <c r="C760" s="381"/>
      <c r="D760" s="381"/>
      <c r="E760" s="387"/>
      <c r="F760" s="389"/>
      <c r="G760" s="38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9"/>
      <c r="B761" s="108"/>
      <c r="C761" s="267" t="s">
        <v>604</v>
      </c>
      <c r="D761" s="109"/>
      <c r="E761" s="110"/>
      <c r="F761" s="111"/>
      <c r="G761" s="280"/>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1">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1">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1">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1">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1">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1">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1">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1">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1">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1">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1">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1">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1">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1">
        <f t="shared" si="230"/>
        <v>0</v>
      </c>
    </row>
    <row r="776" spans="1:7" ht="24" customHeight="1" x14ac:dyDescent="0.2">
      <c r="A776" s="282"/>
      <c r="B776" s="95"/>
      <c r="C776" s="95"/>
      <c r="D776" s="101"/>
      <c r="E776" s="102"/>
      <c r="F776" s="268" t="s">
        <v>31</v>
      </c>
      <c r="G776" s="283">
        <f>SUBTOTAL(9,G762:G775)</f>
        <v>0</v>
      </c>
    </row>
    <row r="777" spans="1:7" ht="24" customHeight="1" x14ac:dyDescent="0.2">
      <c r="A777" s="282"/>
      <c r="B777" s="95"/>
      <c r="C777" s="266" t="s">
        <v>605</v>
      </c>
      <c r="D777" s="101"/>
      <c r="E777" s="102"/>
      <c r="F777" s="103"/>
      <c r="G777" s="284"/>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1">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1">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1">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1">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1">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1">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1">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1">
        <f t="shared" si="235"/>
        <v>0</v>
      </c>
    </row>
    <row r="786" spans="1:7" ht="24" customHeight="1" x14ac:dyDescent="0.2">
      <c r="A786" s="282"/>
      <c r="B786" s="95"/>
      <c r="C786" s="95"/>
      <c r="D786" s="101"/>
      <c r="E786" s="102"/>
      <c r="F786" s="268" t="s">
        <v>32</v>
      </c>
      <c r="G786" s="283">
        <f>SUBTOTAL(9,G778:G785)</f>
        <v>0</v>
      </c>
    </row>
    <row r="787" spans="1:7" ht="24" customHeight="1" x14ac:dyDescent="0.2">
      <c r="A787" s="282"/>
      <c r="B787" s="95"/>
      <c r="C787" s="266" t="s">
        <v>606</v>
      </c>
      <c r="D787" s="101"/>
      <c r="E787" s="102"/>
      <c r="F787" s="103"/>
      <c r="G787" s="284"/>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1">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1">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1">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1">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1">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1">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1">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1">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1">
        <f t="shared" si="240"/>
        <v>0</v>
      </c>
    </row>
    <row r="797" spans="1:7" ht="24" customHeight="1" x14ac:dyDescent="0.2">
      <c r="A797" s="285"/>
      <c r="B797" s="101"/>
      <c r="C797" s="95"/>
      <c r="D797" s="101"/>
      <c r="E797" s="102"/>
      <c r="F797" s="268" t="s">
        <v>33</v>
      </c>
      <c r="G797" s="283">
        <f>SUBTOTAL(9,G788:G796)</f>
        <v>0</v>
      </c>
    </row>
    <row r="798" spans="1:7" ht="24" customHeight="1" x14ac:dyDescent="0.2">
      <c r="A798" s="286"/>
      <c r="B798" s="101"/>
      <c r="C798" s="95"/>
      <c r="D798" s="101"/>
      <c r="E798" s="102"/>
      <c r="F798" s="103"/>
      <c r="G798" s="284"/>
    </row>
    <row r="799" spans="1:7" ht="24" customHeight="1" x14ac:dyDescent="0.2">
      <c r="A799" s="287" t="str">
        <f>B757</f>
        <v>7.2</v>
      </c>
      <c r="B799" s="377" t="str">
        <f>C757</f>
        <v>Limpieza Final de Obra</v>
      </c>
      <c r="C799" s="377"/>
      <c r="D799" s="109" t="s">
        <v>34</v>
      </c>
      <c r="E799" s="110"/>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7" t="str">
        <f>Comitente</f>
        <v>CA.ME. SAN JUAN SOCIEDAD DEL ESTADO</v>
      </c>
      <c r="C802" s="92"/>
      <c r="D802" s="98"/>
      <c r="E802" s="98"/>
      <c r="F802" s="99"/>
      <c r="G802" s="273"/>
    </row>
    <row r="803" spans="1:123" ht="24" customHeight="1" x14ac:dyDescent="0.2">
      <c r="A803" s="272" t="s">
        <v>603</v>
      </c>
      <c r="B803" s="97">
        <f>Contratista</f>
        <v>0</v>
      </c>
      <c r="C803" s="93"/>
      <c r="D803" s="93"/>
      <c r="E803" s="93"/>
      <c r="F803" s="100"/>
      <c r="G803" s="274"/>
    </row>
    <row r="804" spans="1:123" ht="24" customHeight="1" x14ac:dyDescent="0.2">
      <c r="A804" s="272" t="s">
        <v>24</v>
      </c>
      <c r="B804" s="391" t="str">
        <f>Obra</f>
        <v>CIERRE PERIMETRAL - OBRA CIVIL Ca.Me. SAN JUAN S.E.</v>
      </c>
      <c r="C804" s="391"/>
      <c r="D804" s="391"/>
      <c r="E804" s="93"/>
      <c r="F804" s="100" t="s">
        <v>38</v>
      </c>
      <c r="G804" s="275">
        <f>Fecha_Base</f>
        <v>44711</v>
      </c>
    </row>
    <row r="805" spans="1:123" ht="24" customHeight="1" x14ac:dyDescent="0.2">
      <c r="A805" s="276" t="s">
        <v>601</v>
      </c>
      <c r="B805" s="94" t="str">
        <f>Ubicación</f>
        <v>DEPARTAMENTO SARMIENTO</v>
      </c>
      <c r="C805" s="94"/>
      <c r="D805" s="101"/>
      <c r="E805" s="102"/>
      <c r="F805" s="103"/>
      <c r="G805" s="277"/>
    </row>
    <row r="806" spans="1:123" ht="24" customHeight="1" x14ac:dyDescent="0.2">
      <c r="A806" s="276" t="s">
        <v>39</v>
      </c>
      <c r="B806" s="104" t="str">
        <f>IFERROR(VALUE(LEFT(B807,FIND(".",B807)-1)),"")</f>
        <v/>
      </c>
      <c r="C806" s="95" t="str">
        <f>IFERROR(VLOOKUP(B806,Tabla_CyP,2,FALSE),"")</f>
        <v/>
      </c>
      <c r="D806" s="95"/>
      <c r="E806" s="102"/>
      <c r="F806" s="103"/>
      <c r="G806" s="277"/>
    </row>
    <row r="807" spans="1:123" ht="24" customHeight="1" x14ac:dyDescent="0.2">
      <c r="A807" s="276" t="s">
        <v>25</v>
      </c>
      <c r="B807" s="105" t="str">
        <f>IFERROR(VLOOKUP(COUNTIF($A$1:A807,"ANALISIS DE PRECIOS"),Tabla_NumeroItem,2,FALSE),"")</f>
        <v/>
      </c>
      <c r="C807" s="382" t="str">
        <f>IFERROR(VLOOKUP(B807,Tabla_CyP,2,FALSE),"")</f>
        <v/>
      </c>
      <c r="D807" s="382"/>
      <c r="E807" s="102"/>
      <c r="F807" s="100" t="s">
        <v>26</v>
      </c>
      <c r="G807" s="278" t="str">
        <f>IFERROR(VLOOKUP(B807,Tabla_CyP,4,FALSE),"")</f>
        <v/>
      </c>
    </row>
    <row r="808" spans="1:123" ht="24" customHeight="1" x14ac:dyDescent="0.2">
      <c r="A808" s="276"/>
      <c r="B808" s="94"/>
      <c r="C808" s="383"/>
      <c r="D808" s="383"/>
      <c r="E808" s="102"/>
      <c r="F808" s="103"/>
      <c r="G808" s="277"/>
    </row>
    <row r="809" spans="1:123" ht="24" customHeight="1" x14ac:dyDescent="0.2">
      <c r="A809" s="378" t="s">
        <v>507</v>
      </c>
      <c r="B809" s="379"/>
      <c r="C809" s="380" t="s">
        <v>0</v>
      </c>
      <c r="D809" s="380" t="s">
        <v>27</v>
      </c>
      <c r="E809" s="386" t="s">
        <v>28</v>
      </c>
      <c r="F809" s="388" t="s">
        <v>29</v>
      </c>
      <c r="G809" s="388" t="s">
        <v>30</v>
      </c>
    </row>
    <row r="810" spans="1:123" s="107" customFormat="1" ht="24" customHeight="1" x14ac:dyDescent="0.2">
      <c r="A810" s="106" t="s">
        <v>508</v>
      </c>
      <c r="B810" s="106" t="s">
        <v>509</v>
      </c>
      <c r="C810" s="381"/>
      <c r="D810" s="381"/>
      <c r="E810" s="387"/>
      <c r="F810" s="389"/>
      <c r="G810" s="38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9"/>
      <c r="B811" s="108"/>
      <c r="C811" s="267" t="s">
        <v>604</v>
      </c>
      <c r="D811" s="109"/>
      <c r="E811" s="110"/>
      <c r="F811" s="111"/>
      <c r="G811" s="280"/>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1">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1">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1">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1">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1">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1">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1">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1">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1">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1">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1">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1">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1">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1">
        <f t="shared" si="245"/>
        <v>0</v>
      </c>
    </row>
    <row r="826" spans="1:7" ht="24" customHeight="1" x14ac:dyDescent="0.2">
      <c r="A826" s="282"/>
      <c r="B826" s="95"/>
      <c r="C826" s="95"/>
      <c r="D826" s="101"/>
      <c r="E826" s="102"/>
      <c r="F826" s="268" t="s">
        <v>31</v>
      </c>
      <c r="G826" s="283">
        <f>SUBTOTAL(9,G812:G825)</f>
        <v>0</v>
      </c>
    </row>
    <row r="827" spans="1:7" ht="24" customHeight="1" x14ac:dyDescent="0.2">
      <c r="A827" s="282"/>
      <c r="B827" s="95"/>
      <c r="C827" s="266" t="s">
        <v>605</v>
      </c>
      <c r="D827" s="101"/>
      <c r="E827" s="102"/>
      <c r="F827" s="103"/>
      <c r="G827" s="284"/>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1">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1">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1">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1">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1">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1">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1">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1">
        <f t="shared" si="250"/>
        <v>0</v>
      </c>
    </row>
    <row r="836" spans="1:7" ht="24" customHeight="1" x14ac:dyDescent="0.2">
      <c r="A836" s="282"/>
      <c r="B836" s="95"/>
      <c r="C836" s="95"/>
      <c r="D836" s="101"/>
      <c r="E836" s="102"/>
      <c r="F836" s="268" t="s">
        <v>32</v>
      </c>
      <c r="G836" s="283">
        <f>SUBTOTAL(9,G828:G835)</f>
        <v>0</v>
      </c>
    </row>
    <row r="837" spans="1:7" ht="24" customHeight="1" x14ac:dyDescent="0.2">
      <c r="A837" s="282"/>
      <c r="B837" s="95"/>
      <c r="C837" s="266" t="s">
        <v>606</v>
      </c>
      <c r="D837" s="101"/>
      <c r="E837" s="102"/>
      <c r="F837" s="103"/>
      <c r="G837" s="284"/>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1">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1">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1">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1">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1">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1">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1">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1">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1">
        <f t="shared" si="255"/>
        <v>0</v>
      </c>
    </row>
    <row r="847" spans="1:7" ht="24" customHeight="1" x14ac:dyDescent="0.2">
      <c r="A847" s="285"/>
      <c r="B847" s="101"/>
      <c r="C847" s="95"/>
      <c r="D847" s="101"/>
      <c r="E847" s="102"/>
      <c r="F847" s="268" t="s">
        <v>33</v>
      </c>
      <c r="G847" s="283">
        <f>SUBTOTAL(9,G838:G846)</f>
        <v>0</v>
      </c>
    </row>
    <row r="848" spans="1:7" ht="24" customHeight="1" x14ac:dyDescent="0.2">
      <c r="A848" s="286"/>
      <c r="B848" s="101"/>
      <c r="C848" s="95"/>
      <c r="D848" s="101"/>
      <c r="E848" s="102"/>
      <c r="F848" s="103"/>
      <c r="G848" s="284"/>
    </row>
    <row r="849" spans="1:123" ht="24" customHeight="1" x14ac:dyDescent="0.2">
      <c r="A849" s="287" t="str">
        <f>B807</f>
        <v/>
      </c>
      <c r="B849" s="377" t="str">
        <f>C807</f>
        <v/>
      </c>
      <c r="C849" s="377"/>
      <c r="D849" s="109" t="s">
        <v>34</v>
      </c>
      <c r="E849" s="110"/>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7" t="str">
        <f>Comitente</f>
        <v>CA.ME. SAN JUAN SOCIEDAD DEL ESTADO</v>
      </c>
      <c r="C852" s="92"/>
      <c r="D852" s="98"/>
      <c r="E852" s="98"/>
      <c r="F852" s="99"/>
      <c r="G852" s="273"/>
    </row>
    <row r="853" spans="1:123" ht="24" customHeight="1" x14ac:dyDescent="0.2">
      <c r="A853" s="272" t="s">
        <v>603</v>
      </c>
      <c r="B853" s="97">
        <f>Contratista</f>
        <v>0</v>
      </c>
      <c r="C853" s="93"/>
      <c r="D853" s="93"/>
      <c r="E853" s="93"/>
      <c r="F853" s="100"/>
      <c r="G853" s="274"/>
    </row>
    <row r="854" spans="1:123" ht="24" customHeight="1" x14ac:dyDescent="0.2">
      <c r="A854" s="272" t="s">
        <v>24</v>
      </c>
      <c r="B854" s="391" t="str">
        <f>Obra</f>
        <v>CIERRE PERIMETRAL - OBRA CIVIL Ca.Me. SAN JUAN S.E.</v>
      </c>
      <c r="C854" s="391"/>
      <c r="D854" s="391"/>
      <c r="E854" s="93"/>
      <c r="F854" s="100" t="s">
        <v>38</v>
      </c>
      <c r="G854" s="275">
        <f>Fecha_Base</f>
        <v>44711</v>
      </c>
    </row>
    <row r="855" spans="1:123" ht="24" customHeight="1" x14ac:dyDescent="0.2">
      <c r="A855" s="276" t="s">
        <v>601</v>
      </c>
      <c r="B855" s="94" t="str">
        <f>Ubicación</f>
        <v>DEPARTAMENTO SARMIENTO</v>
      </c>
      <c r="C855" s="94"/>
      <c r="D855" s="101"/>
      <c r="E855" s="102"/>
      <c r="F855" s="103"/>
      <c r="G855" s="277"/>
    </row>
    <row r="856" spans="1:123" ht="24" customHeight="1" x14ac:dyDescent="0.2">
      <c r="A856" s="276" t="s">
        <v>39</v>
      </c>
      <c r="B856" s="104" t="str">
        <f>IFERROR(VALUE(LEFT(B857,FIND(".",B857)-1)),"")</f>
        <v/>
      </c>
      <c r="C856" s="95" t="str">
        <f>IFERROR(VLOOKUP(B856,Tabla_CyP,2,FALSE),"")</f>
        <v/>
      </c>
      <c r="D856" s="95"/>
      <c r="E856" s="102"/>
      <c r="F856" s="103"/>
      <c r="G856" s="277"/>
    </row>
    <row r="857" spans="1:123" ht="24" customHeight="1" x14ac:dyDescent="0.2">
      <c r="A857" s="276" t="s">
        <v>25</v>
      </c>
      <c r="B857" s="105" t="str">
        <f>IFERROR(VLOOKUP(COUNTIF($A$1:A857,"ANALISIS DE PRECIOS"),Tabla_NumeroItem,2,FALSE),"")</f>
        <v/>
      </c>
      <c r="C857" s="344" t="str">
        <f>IFERROR(VLOOKUP(B857,Tabla_CyP,2,FALSE),"")</f>
        <v/>
      </c>
      <c r="D857" s="344"/>
      <c r="E857" s="102"/>
      <c r="F857" s="100" t="s">
        <v>26</v>
      </c>
      <c r="G857" s="278" t="str">
        <f>IFERROR(VLOOKUP(B857,Tabla_CyP,4,FALSE),"")</f>
        <v/>
      </c>
    </row>
    <row r="858" spans="1:123" ht="24" customHeight="1" x14ac:dyDescent="0.2">
      <c r="A858" s="276"/>
      <c r="B858" s="94"/>
      <c r="C858" s="345"/>
      <c r="D858" s="345"/>
      <c r="E858" s="102"/>
      <c r="F858" s="103"/>
      <c r="G858" s="277"/>
    </row>
    <row r="859" spans="1:123" ht="24" customHeight="1" x14ac:dyDescent="0.2">
      <c r="A859" s="378" t="s">
        <v>507</v>
      </c>
      <c r="B859" s="379"/>
      <c r="C859" s="380" t="s">
        <v>0</v>
      </c>
      <c r="D859" s="380" t="s">
        <v>27</v>
      </c>
      <c r="E859" s="386" t="s">
        <v>28</v>
      </c>
      <c r="F859" s="388" t="s">
        <v>29</v>
      </c>
      <c r="G859" s="388" t="s">
        <v>30</v>
      </c>
    </row>
    <row r="860" spans="1:123" s="107" customFormat="1" ht="24" customHeight="1" x14ac:dyDescent="0.2">
      <c r="A860" s="106" t="s">
        <v>508</v>
      </c>
      <c r="B860" s="106" t="s">
        <v>509</v>
      </c>
      <c r="C860" s="381"/>
      <c r="D860" s="381"/>
      <c r="E860" s="387"/>
      <c r="F860" s="389"/>
      <c r="G860" s="38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9"/>
      <c r="B861" s="108"/>
      <c r="C861" s="267" t="s">
        <v>604</v>
      </c>
      <c r="D861" s="109"/>
      <c r="E861" s="110"/>
      <c r="F861" s="111"/>
      <c r="G861" s="280"/>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1">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1">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1">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1">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1">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1">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1">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1">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1">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1">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1">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1">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1">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1">
        <f t="shared" si="260"/>
        <v>0</v>
      </c>
    </row>
    <row r="876" spans="1:7" ht="24" customHeight="1" x14ac:dyDescent="0.2">
      <c r="A876" s="282"/>
      <c r="B876" s="95"/>
      <c r="C876" s="95"/>
      <c r="D876" s="101"/>
      <c r="E876" s="102"/>
      <c r="F876" s="268" t="s">
        <v>31</v>
      </c>
      <c r="G876" s="283">
        <f>SUBTOTAL(9,G862:G875)</f>
        <v>0</v>
      </c>
    </row>
    <row r="877" spans="1:7" ht="24" customHeight="1" x14ac:dyDescent="0.2">
      <c r="A877" s="282"/>
      <c r="B877" s="95"/>
      <c r="C877" s="266" t="s">
        <v>605</v>
      </c>
      <c r="D877" s="101"/>
      <c r="E877" s="102"/>
      <c r="F877" s="103"/>
      <c r="G877" s="284"/>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1">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1">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1">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1">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1">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1">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1">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1">
        <f t="shared" si="265"/>
        <v>0</v>
      </c>
    </row>
    <row r="886" spans="1:7" ht="24" customHeight="1" x14ac:dyDescent="0.2">
      <c r="A886" s="282"/>
      <c r="B886" s="95"/>
      <c r="C886" s="95"/>
      <c r="D886" s="101"/>
      <c r="E886" s="102"/>
      <c r="F886" s="268" t="s">
        <v>32</v>
      </c>
      <c r="G886" s="283">
        <f>SUBTOTAL(9,G878:G885)</f>
        <v>0</v>
      </c>
    </row>
    <row r="887" spans="1:7" ht="24" customHeight="1" x14ac:dyDescent="0.2">
      <c r="A887" s="282"/>
      <c r="B887" s="95"/>
      <c r="C887" s="266" t="s">
        <v>606</v>
      </c>
      <c r="D887" s="101"/>
      <c r="E887" s="102"/>
      <c r="F887" s="103"/>
      <c r="G887" s="284"/>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1">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1">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1">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1">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1">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1">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1">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1">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1">
        <f t="shared" si="270"/>
        <v>0</v>
      </c>
    </row>
    <row r="897" spans="1:123" ht="24" customHeight="1" x14ac:dyDescent="0.2">
      <c r="A897" s="285"/>
      <c r="B897" s="101"/>
      <c r="C897" s="95"/>
      <c r="D897" s="101"/>
      <c r="E897" s="102"/>
      <c r="F897" s="268" t="s">
        <v>33</v>
      </c>
      <c r="G897" s="283">
        <f>SUBTOTAL(9,G888:G896)</f>
        <v>0</v>
      </c>
    </row>
    <row r="898" spans="1:123" ht="24" customHeight="1" x14ac:dyDescent="0.2">
      <c r="A898" s="286"/>
      <c r="B898" s="101"/>
      <c r="C898" s="95"/>
      <c r="D898" s="101"/>
      <c r="E898" s="102"/>
      <c r="F898" s="103"/>
      <c r="G898" s="284"/>
    </row>
    <row r="899" spans="1:123" ht="24" customHeight="1" x14ac:dyDescent="0.2">
      <c r="A899" s="287" t="str">
        <f>B857</f>
        <v/>
      </c>
      <c r="B899" s="377" t="str">
        <f>C857</f>
        <v/>
      </c>
      <c r="C899" s="377"/>
      <c r="D899" s="109" t="s">
        <v>34</v>
      </c>
      <c r="E899" s="110"/>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7" t="str">
        <f>Comitente</f>
        <v>CA.ME. SAN JUAN SOCIEDAD DEL ESTADO</v>
      </c>
      <c r="C902" s="92"/>
      <c r="D902" s="98"/>
      <c r="E902" s="98"/>
      <c r="F902" s="99"/>
      <c r="G902" s="273"/>
    </row>
    <row r="903" spans="1:123" ht="24" customHeight="1" x14ac:dyDescent="0.2">
      <c r="A903" s="272" t="s">
        <v>603</v>
      </c>
      <c r="B903" s="97">
        <f>Contratista</f>
        <v>0</v>
      </c>
      <c r="C903" s="93"/>
      <c r="D903" s="93"/>
      <c r="E903" s="93"/>
      <c r="F903" s="100"/>
      <c r="G903" s="274"/>
    </row>
    <row r="904" spans="1:123" ht="24" customHeight="1" x14ac:dyDescent="0.2">
      <c r="A904" s="272" t="s">
        <v>24</v>
      </c>
      <c r="B904" s="391" t="str">
        <f>Obra</f>
        <v>CIERRE PERIMETRAL - OBRA CIVIL Ca.Me. SAN JUAN S.E.</v>
      </c>
      <c r="C904" s="391"/>
      <c r="D904" s="391"/>
      <c r="E904" s="93"/>
      <c r="F904" s="100" t="s">
        <v>38</v>
      </c>
      <c r="G904" s="275">
        <f>Fecha_Base</f>
        <v>44711</v>
      </c>
    </row>
    <row r="905" spans="1:123" ht="24" customHeight="1" x14ac:dyDescent="0.2">
      <c r="A905" s="276" t="s">
        <v>601</v>
      </c>
      <c r="B905" s="94" t="str">
        <f>Ubicación</f>
        <v>DEPARTAMENTO SARMIENTO</v>
      </c>
      <c r="C905" s="94"/>
      <c r="D905" s="101"/>
      <c r="E905" s="102"/>
      <c r="F905" s="103"/>
      <c r="G905" s="277"/>
    </row>
    <row r="906" spans="1:123" ht="24" customHeight="1" x14ac:dyDescent="0.2">
      <c r="A906" s="276" t="s">
        <v>39</v>
      </c>
      <c r="B906" s="104" t="str">
        <f>IFERROR(VALUE(LEFT(B907,FIND(".",B907)-1)),"")</f>
        <v/>
      </c>
      <c r="C906" s="95" t="str">
        <f>IFERROR(VLOOKUP(B906,Tabla_CyP,2,FALSE),"")</f>
        <v/>
      </c>
      <c r="D906" s="95"/>
      <c r="E906" s="102"/>
      <c r="F906" s="103"/>
      <c r="G906" s="277"/>
    </row>
    <row r="907" spans="1:123" ht="24" customHeight="1" x14ac:dyDescent="0.2">
      <c r="A907" s="276" t="s">
        <v>25</v>
      </c>
      <c r="B907" s="105" t="str">
        <f>IFERROR(VLOOKUP(COUNTIF($A$1:A907,"ANALISIS DE PRECIOS"),Tabla_NumeroItem,2,FALSE),"")</f>
        <v/>
      </c>
      <c r="C907" s="382" t="str">
        <f>IFERROR(VLOOKUP(B907,Tabla_CyP,2,FALSE),"")</f>
        <v/>
      </c>
      <c r="D907" s="382"/>
      <c r="E907" s="102"/>
      <c r="F907" s="100" t="s">
        <v>26</v>
      </c>
      <c r="G907" s="278" t="str">
        <f>IFERROR(VLOOKUP(B907,Tabla_CyP,4,FALSE),"")</f>
        <v/>
      </c>
    </row>
    <row r="908" spans="1:123" ht="24" customHeight="1" x14ac:dyDescent="0.2">
      <c r="A908" s="276"/>
      <c r="B908" s="94"/>
      <c r="C908" s="383"/>
      <c r="D908" s="383"/>
      <c r="E908" s="102"/>
      <c r="F908" s="103"/>
      <c r="G908" s="277"/>
    </row>
    <row r="909" spans="1:123" ht="24" customHeight="1" x14ac:dyDescent="0.2">
      <c r="A909" s="378" t="s">
        <v>507</v>
      </c>
      <c r="B909" s="379"/>
      <c r="C909" s="380" t="s">
        <v>0</v>
      </c>
      <c r="D909" s="380" t="s">
        <v>27</v>
      </c>
      <c r="E909" s="386" t="s">
        <v>28</v>
      </c>
      <c r="F909" s="388" t="s">
        <v>29</v>
      </c>
      <c r="G909" s="388" t="s">
        <v>30</v>
      </c>
    </row>
    <row r="910" spans="1:123" s="107" customFormat="1" ht="24" customHeight="1" x14ac:dyDescent="0.2">
      <c r="A910" s="106" t="s">
        <v>508</v>
      </c>
      <c r="B910" s="106" t="s">
        <v>509</v>
      </c>
      <c r="C910" s="381"/>
      <c r="D910" s="381"/>
      <c r="E910" s="387"/>
      <c r="F910" s="389"/>
      <c r="G910" s="38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9"/>
      <c r="B911" s="108"/>
      <c r="C911" s="267" t="s">
        <v>604</v>
      </c>
      <c r="D911" s="109"/>
      <c r="E911" s="110"/>
      <c r="F911" s="111"/>
      <c r="G911" s="280"/>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1">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1">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1">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1">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1">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1">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1">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1">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1">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1">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1">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1">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1">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1">
        <f t="shared" si="275"/>
        <v>0</v>
      </c>
    </row>
    <row r="926" spans="1:7" ht="24" customHeight="1" x14ac:dyDescent="0.2">
      <c r="A926" s="282"/>
      <c r="B926" s="95"/>
      <c r="C926" s="95"/>
      <c r="D926" s="101"/>
      <c r="E926" s="102"/>
      <c r="F926" s="268" t="s">
        <v>31</v>
      </c>
      <c r="G926" s="283">
        <f>SUBTOTAL(9,G912:G925)</f>
        <v>0</v>
      </c>
    </row>
    <row r="927" spans="1:7" ht="24" customHeight="1" x14ac:dyDescent="0.2">
      <c r="A927" s="282"/>
      <c r="B927" s="95"/>
      <c r="C927" s="266" t="s">
        <v>605</v>
      </c>
      <c r="D927" s="101"/>
      <c r="E927" s="102"/>
      <c r="F927" s="103"/>
      <c r="G927" s="284"/>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1">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1">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1">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1">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1">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1">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1">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1">
        <f t="shared" si="280"/>
        <v>0</v>
      </c>
    </row>
    <row r="936" spans="1:7" ht="24" customHeight="1" x14ac:dyDescent="0.2">
      <c r="A936" s="282"/>
      <c r="B936" s="95"/>
      <c r="C936" s="95"/>
      <c r="D936" s="101"/>
      <c r="E936" s="102"/>
      <c r="F936" s="268" t="s">
        <v>32</v>
      </c>
      <c r="G936" s="283">
        <f>SUBTOTAL(9,G928:G935)</f>
        <v>0</v>
      </c>
    </row>
    <row r="937" spans="1:7" ht="24" customHeight="1" x14ac:dyDescent="0.2">
      <c r="A937" s="282"/>
      <c r="B937" s="95"/>
      <c r="C937" s="266" t="s">
        <v>606</v>
      </c>
      <c r="D937" s="101"/>
      <c r="E937" s="102"/>
      <c r="F937" s="103"/>
      <c r="G937" s="284"/>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1">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1">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1">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1">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1">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1">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1">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1">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1">
        <f t="shared" si="285"/>
        <v>0</v>
      </c>
    </row>
    <row r="947" spans="1:123" ht="24" customHeight="1" x14ac:dyDescent="0.2">
      <c r="A947" s="285"/>
      <c r="B947" s="101"/>
      <c r="C947" s="95"/>
      <c r="D947" s="101"/>
      <c r="E947" s="102"/>
      <c r="F947" s="268" t="s">
        <v>33</v>
      </c>
      <c r="G947" s="283">
        <f>SUBTOTAL(9,G938:G946)</f>
        <v>0</v>
      </c>
    </row>
    <row r="948" spans="1:123" ht="24" customHeight="1" x14ac:dyDescent="0.2">
      <c r="A948" s="286"/>
      <c r="B948" s="101"/>
      <c r="C948" s="95"/>
      <c r="D948" s="101"/>
      <c r="E948" s="102"/>
      <c r="F948" s="103"/>
      <c r="G948" s="284"/>
    </row>
    <row r="949" spans="1:123" ht="24" customHeight="1" x14ac:dyDescent="0.2">
      <c r="A949" s="287" t="str">
        <f>B907</f>
        <v/>
      </c>
      <c r="B949" s="377" t="str">
        <f>C907</f>
        <v/>
      </c>
      <c r="C949" s="377"/>
      <c r="D949" s="109" t="s">
        <v>34</v>
      </c>
      <c r="E949" s="110"/>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7" t="str">
        <f>Comitente</f>
        <v>CA.ME. SAN JUAN SOCIEDAD DEL ESTADO</v>
      </c>
      <c r="C952" s="92"/>
      <c r="D952" s="98"/>
      <c r="E952" s="98"/>
      <c r="F952" s="99"/>
      <c r="G952" s="273"/>
    </row>
    <row r="953" spans="1:123" ht="24" customHeight="1" x14ac:dyDescent="0.2">
      <c r="A953" s="272" t="s">
        <v>603</v>
      </c>
      <c r="B953" s="97">
        <f>Contratista</f>
        <v>0</v>
      </c>
      <c r="C953" s="93"/>
      <c r="D953" s="93"/>
      <c r="E953" s="93"/>
      <c r="F953" s="100"/>
      <c r="G953" s="274"/>
    </row>
    <row r="954" spans="1:123" ht="24" customHeight="1" x14ac:dyDescent="0.2">
      <c r="A954" s="272" t="s">
        <v>24</v>
      </c>
      <c r="B954" s="391" t="str">
        <f>Obra</f>
        <v>CIERRE PERIMETRAL - OBRA CIVIL Ca.Me. SAN JUAN S.E.</v>
      </c>
      <c r="C954" s="391"/>
      <c r="D954" s="391"/>
      <c r="E954" s="93"/>
      <c r="F954" s="100" t="s">
        <v>38</v>
      </c>
      <c r="G954" s="275">
        <f>Fecha_Base</f>
        <v>44711</v>
      </c>
    </row>
    <row r="955" spans="1:123" ht="24" customHeight="1" x14ac:dyDescent="0.2">
      <c r="A955" s="276" t="s">
        <v>601</v>
      </c>
      <c r="B955" s="94" t="str">
        <f>Ubicación</f>
        <v>DEPARTAMENTO SARMIENTO</v>
      </c>
      <c r="C955" s="94"/>
      <c r="D955" s="101"/>
      <c r="E955" s="102"/>
      <c r="F955" s="103"/>
      <c r="G955" s="277"/>
    </row>
    <row r="956" spans="1:123" ht="24" customHeight="1" x14ac:dyDescent="0.2">
      <c r="A956" s="276" t="s">
        <v>39</v>
      </c>
      <c r="B956" s="104" t="str">
        <f>IFERROR(VALUE(LEFT(B957,FIND(".",B957)-1)),"")</f>
        <v/>
      </c>
      <c r="C956" s="95" t="str">
        <f>IFERROR(VLOOKUP(B956,Tabla_CyP,2,FALSE),"")</f>
        <v/>
      </c>
      <c r="D956" s="95"/>
      <c r="E956" s="102"/>
      <c r="F956" s="103"/>
      <c r="G956" s="277"/>
    </row>
    <row r="957" spans="1:123" ht="24" customHeight="1" x14ac:dyDescent="0.2">
      <c r="A957" s="276" t="s">
        <v>25</v>
      </c>
      <c r="B957" s="105" t="str">
        <f>IFERROR(VLOOKUP(COUNTIF($A$1:A957,"ANALISIS DE PRECIOS"),Tabla_NumeroItem,2,FALSE),"")</f>
        <v/>
      </c>
      <c r="C957" s="382" t="str">
        <f>IFERROR(VLOOKUP(B957,Tabla_CyP,2,FALSE),"")</f>
        <v/>
      </c>
      <c r="D957" s="382"/>
      <c r="E957" s="102"/>
      <c r="F957" s="100" t="s">
        <v>26</v>
      </c>
      <c r="G957" s="278" t="str">
        <f>IFERROR(VLOOKUP(B957,Tabla_CyP,4,FALSE),"")</f>
        <v/>
      </c>
    </row>
    <row r="958" spans="1:123" ht="24" customHeight="1" x14ac:dyDescent="0.2">
      <c r="A958" s="276"/>
      <c r="B958" s="94"/>
      <c r="C958" s="383"/>
      <c r="D958" s="383"/>
      <c r="E958" s="102"/>
      <c r="F958" s="103"/>
      <c r="G958" s="277"/>
    </row>
    <row r="959" spans="1:123" ht="24" customHeight="1" x14ac:dyDescent="0.2">
      <c r="A959" s="378" t="s">
        <v>507</v>
      </c>
      <c r="B959" s="379"/>
      <c r="C959" s="380" t="s">
        <v>0</v>
      </c>
      <c r="D959" s="380" t="s">
        <v>27</v>
      </c>
      <c r="E959" s="386" t="s">
        <v>28</v>
      </c>
      <c r="F959" s="388" t="s">
        <v>29</v>
      </c>
      <c r="G959" s="388" t="s">
        <v>30</v>
      </c>
    </row>
    <row r="960" spans="1:123" s="107" customFormat="1" ht="24" customHeight="1" x14ac:dyDescent="0.2">
      <c r="A960" s="106" t="s">
        <v>508</v>
      </c>
      <c r="B960" s="106" t="s">
        <v>509</v>
      </c>
      <c r="C960" s="381"/>
      <c r="D960" s="381"/>
      <c r="E960" s="387"/>
      <c r="F960" s="389"/>
      <c r="G960" s="38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9"/>
      <c r="B961" s="108"/>
      <c r="C961" s="267" t="s">
        <v>604</v>
      </c>
      <c r="D961" s="109"/>
      <c r="E961" s="110"/>
      <c r="F961" s="111"/>
      <c r="G961" s="280"/>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1">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1">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1">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1">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1">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1">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1">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1">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1">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1">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1">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1">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1">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1">
        <f t="shared" si="290"/>
        <v>0</v>
      </c>
    </row>
    <row r="976" spans="1:7" ht="24" customHeight="1" x14ac:dyDescent="0.2">
      <c r="A976" s="282"/>
      <c r="B976" s="95"/>
      <c r="C976" s="95"/>
      <c r="D976" s="101"/>
      <c r="E976" s="102"/>
      <c r="F976" s="268" t="s">
        <v>31</v>
      </c>
      <c r="G976" s="283">
        <f>SUBTOTAL(9,G962:G975)</f>
        <v>0</v>
      </c>
    </row>
    <row r="977" spans="1:7" ht="24" customHeight="1" x14ac:dyDescent="0.2">
      <c r="A977" s="282"/>
      <c r="B977" s="95"/>
      <c r="C977" s="266" t="s">
        <v>605</v>
      </c>
      <c r="D977" s="101"/>
      <c r="E977" s="102"/>
      <c r="F977" s="103"/>
      <c r="G977" s="284"/>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1">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1">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1">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1">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1">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1">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1">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1">
        <f t="shared" si="295"/>
        <v>0</v>
      </c>
    </row>
    <row r="986" spans="1:7" ht="24" customHeight="1" x14ac:dyDescent="0.2">
      <c r="A986" s="282"/>
      <c r="B986" s="95"/>
      <c r="C986" s="95"/>
      <c r="D986" s="101"/>
      <c r="E986" s="102"/>
      <c r="F986" s="268" t="s">
        <v>32</v>
      </c>
      <c r="G986" s="283">
        <f>SUBTOTAL(9,G978:G985)</f>
        <v>0</v>
      </c>
    </row>
    <row r="987" spans="1:7" ht="24" customHeight="1" x14ac:dyDescent="0.2">
      <c r="A987" s="282"/>
      <c r="B987" s="95"/>
      <c r="C987" s="266" t="s">
        <v>606</v>
      </c>
      <c r="D987" s="101"/>
      <c r="E987" s="102"/>
      <c r="F987" s="103"/>
      <c r="G987" s="284"/>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1">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1">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1">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1">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1">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1">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1">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1">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1">
        <f t="shared" si="300"/>
        <v>0</v>
      </c>
    </row>
    <row r="997" spans="1:7" ht="24" customHeight="1" x14ac:dyDescent="0.2">
      <c r="A997" s="285"/>
      <c r="B997" s="101"/>
      <c r="C997" s="95"/>
      <c r="D997" s="101"/>
      <c r="E997" s="102"/>
      <c r="F997" s="268" t="s">
        <v>33</v>
      </c>
      <c r="G997" s="283">
        <f>SUBTOTAL(9,G988:G996)</f>
        <v>0</v>
      </c>
    </row>
    <row r="998" spans="1:7" ht="24" customHeight="1" x14ac:dyDescent="0.2">
      <c r="A998" s="286"/>
      <c r="B998" s="101"/>
      <c r="C998" s="95"/>
      <c r="D998" s="101"/>
      <c r="E998" s="102"/>
      <c r="F998" s="103"/>
      <c r="G998" s="284"/>
    </row>
    <row r="999" spans="1:7" ht="24" customHeight="1" x14ac:dyDescent="0.2">
      <c r="A999" s="287" t="str">
        <f>B957</f>
        <v/>
      </c>
      <c r="B999" s="377" t="str">
        <f>C957</f>
        <v/>
      </c>
      <c r="C999" s="377"/>
      <c r="D999" s="109" t="s">
        <v>34</v>
      </c>
      <c r="E999" s="110"/>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7" t="str">
        <f>Comitente</f>
        <v>CA.ME. SAN JUAN SOCIEDAD DEL ESTADO</v>
      </c>
      <c r="C1002" s="92"/>
      <c r="D1002" s="98"/>
      <c r="E1002" s="98"/>
      <c r="F1002" s="99"/>
      <c r="G1002" s="273"/>
    </row>
    <row r="1003" spans="1:7" ht="24" customHeight="1" x14ac:dyDescent="0.2">
      <c r="A1003" s="272" t="s">
        <v>603</v>
      </c>
      <c r="B1003" s="97">
        <f>Contratista</f>
        <v>0</v>
      </c>
      <c r="C1003" s="93"/>
      <c r="D1003" s="93"/>
      <c r="E1003" s="93"/>
      <c r="F1003" s="100"/>
      <c r="G1003" s="274"/>
    </row>
    <row r="1004" spans="1:7" ht="24" customHeight="1" x14ac:dyDescent="0.2">
      <c r="A1004" s="272" t="s">
        <v>24</v>
      </c>
      <c r="B1004" s="391" t="str">
        <f>Obra</f>
        <v>CIERRE PERIMETRAL - OBRA CIVIL Ca.Me. SAN JUAN S.E.</v>
      </c>
      <c r="C1004" s="391"/>
      <c r="D1004" s="391"/>
      <c r="E1004" s="93"/>
      <c r="F1004" s="100" t="s">
        <v>38</v>
      </c>
      <c r="G1004" s="275">
        <f>Fecha_Base</f>
        <v>44711</v>
      </c>
    </row>
    <row r="1005" spans="1:7" ht="24" customHeight="1" x14ac:dyDescent="0.2">
      <c r="A1005" s="276" t="s">
        <v>601</v>
      </c>
      <c r="B1005" s="94" t="str">
        <f>Ubicación</f>
        <v>DEPARTAMENTO SARMIENTO</v>
      </c>
      <c r="C1005" s="94"/>
      <c r="D1005" s="101"/>
      <c r="E1005" s="102"/>
      <c r="F1005" s="103"/>
      <c r="G1005" s="277"/>
    </row>
    <row r="1006" spans="1:7" ht="24" customHeight="1" x14ac:dyDescent="0.2">
      <c r="A1006" s="276" t="s">
        <v>39</v>
      </c>
      <c r="B1006" s="104" t="str">
        <f>IFERROR(VALUE(LEFT(B1007,FIND(".",B1007)-1)),"")</f>
        <v/>
      </c>
      <c r="C1006" s="95" t="str">
        <f>IFERROR(VLOOKUP(B1006,Tabla_CyP,2,FALSE),"")</f>
        <v/>
      </c>
      <c r="D1006" s="95"/>
      <c r="E1006" s="102"/>
      <c r="F1006" s="103"/>
      <c r="G1006" s="277"/>
    </row>
    <row r="1007" spans="1:7" ht="24" customHeight="1" x14ac:dyDescent="0.2">
      <c r="A1007" s="276" t="s">
        <v>25</v>
      </c>
      <c r="B1007" s="105" t="str">
        <f>IFERROR(VLOOKUP(COUNTIF($A$1:A1007,"ANALISIS DE PRECIOS"),Tabla_NumeroItem,2,FALSE),"")</f>
        <v/>
      </c>
      <c r="C1007" s="382" t="str">
        <f>IFERROR(VLOOKUP(B1007,Tabla_CyP,2,FALSE),"")</f>
        <v/>
      </c>
      <c r="D1007" s="382"/>
      <c r="E1007" s="102"/>
      <c r="F1007" s="100" t="s">
        <v>26</v>
      </c>
      <c r="G1007" s="278" t="str">
        <f>IFERROR(VLOOKUP(B1007,Tabla_CyP,4,FALSE),"")</f>
        <v/>
      </c>
    </row>
    <row r="1008" spans="1:7" ht="24" customHeight="1" x14ac:dyDescent="0.2">
      <c r="A1008" s="276"/>
      <c r="B1008" s="94"/>
      <c r="C1008" s="383"/>
      <c r="D1008" s="383"/>
      <c r="E1008" s="102"/>
      <c r="F1008" s="103"/>
      <c r="G1008" s="277"/>
    </row>
    <row r="1009" spans="1:123" ht="24" customHeight="1" x14ac:dyDescent="0.2">
      <c r="A1009" s="378" t="s">
        <v>507</v>
      </c>
      <c r="B1009" s="379"/>
      <c r="C1009" s="380" t="s">
        <v>0</v>
      </c>
      <c r="D1009" s="380" t="s">
        <v>27</v>
      </c>
      <c r="E1009" s="386" t="s">
        <v>28</v>
      </c>
      <c r="F1009" s="388" t="s">
        <v>29</v>
      </c>
      <c r="G1009" s="388" t="s">
        <v>30</v>
      </c>
    </row>
    <row r="1010" spans="1:123" s="107" customFormat="1" ht="24" customHeight="1" x14ac:dyDescent="0.2">
      <c r="A1010" s="106" t="s">
        <v>508</v>
      </c>
      <c r="B1010" s="106" t="s">
        <v>509</v>
      </c>
      <c r="C1010" s="381"/>
      <c r="D1010" s="381"/>
      <c r="E1010" s="387"/>
      <c r="F1010" s="389"/>
      <c r="G1010" s="389"/>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9"/>
      <c r="B1011" s="108"/>
      <c r="C1011" s="267" t="s">
        <v>604</v>
      </c>
      <c r="D1011" s="109"/>
      <c r="E1011" s="110"/>
      <c r="F1011" s="111"/>
      <c r="G1011" s="280"/>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1">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1">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1">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1">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1">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1">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1">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1">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1">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1">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1">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1">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1">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1">
        <f t="shared" si="305"/>
        <v>0</v>
      </c>
    </row>
    <row r="1026" spans="1:7" ht="24" customHeight="1" x14ac:dyDescent="0.2">
      <c r="A1026" s="282"/>
      <c r="B1026" s="95"/>
      <c r="C1026" s="95"/>
      <c r="D1026" s="101"/>
      <c r="E1026" s="102"/>
      <c r="F1026" s="268" t="s">
        <v>31</v>
      </c>
      <c r="G1026" s="283">
        <f>SUBTOTAL(9,G1012:G1025)</f>
        <v>0</v>
      </c>
    </row>
    <row r="1027" spans="1:7" ht="24" customHeight="1" x14ac:dyDescent="0.2">
      <c r="A1027" s="282"/>
      <c r="B1027" s="95"/>
      <c r="C1027" s="266" t="s">
        <v>605</v>
      </c>
      <c r="D1027" s="101"/>
      <c r="E1027" s="102"/>
      <c r="F1027" s="103"/>
      <c r="G1027" s="284"/>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1">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1">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1">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1">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1">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1">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1">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1">
        <f t="shared" si="310"/>
        <v>0</v>
      </c>
    </row>
    <row r="1036" spans="1:7" ht="24" customHeight="1" x14ac:dyDescent="0.2">
      <c r="A1036" s="282"/>
      <c r="B1036" s="95"/>
      <c r="C1036" s="95"/>
      <c r="D1036" s="101"/>
      <c r="E1036" s="102"/>
      <c r="F1036" s="268" t="s">
        <v>32</v>
      </c>
      <c r="G1036" s="283">
        <f>SUBTOTAL(9,G1028:G1035)</f>
        <v>0</v>
      </c>
    </row>
    <row r="1037" spans="1:7" ht="24" customHeight="1" x14ac:dyDescent="0.2">
      <c r="A1037" s="282"/>
      <c r="B1037" s="95"/>
      <c r="C1037" s="266" t="s">
        <v>606</v>
      </c>
      <c r="D1037" s="101"/>
      <c r="E1037" s="102"/>
      <c r="F1037" s="103"/>
      <c r="G1037" s="284"/>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1">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1">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1">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1">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1">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1">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1">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1">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1">
        <f t="shared" si="315"/>
        <v>0</v>
      </c>
    </row>
    <row r="1047" spans="1:7" ht="24" customHeight="1" x14ac:dyDescent="0.2">
      <c r="A1047" s="285"/>
      <c r="B1047" s="101"/>
      <c r="C1047" s="95"/>
      <c r="D1047" s="101"/>
      <c r="E1047" s="102"/>
      <c r="F1047" s="268" t="s">
        <v>33</v>
      </c>
      <c r="G1047" s="283">
        <f>SUBTOTAL(9,G1038:G1046)</f>
        <v>0</v>
      </c>
    </row>
    <row r="1048" spans="1:7" ht="24" customHeight="1" x14ac:dyDescent="0.2">
      <c r="A1048" s="286"/>
      <c r="B1048" s="101"/>
      <c r="C1048" s="95"/>
      <c r="D1048" s="101"/>
      <c r="E1048" s="102"/>
      <c r="F1048" s="103"/>
      <c r="G1048" s="284"/>
    </row>
    <row r="1049" spans="1:7" ht="24" customHeight="1" x14ac:dyDescent="0.2">
      <c r="A1049" s="287" t="str">
        <f>B1007</f>
        <v/>
      </c>
      <c r="B1049" s="377" t="str">
        <f>C1007</f>
        <v/>
      </c>
      <c r="C1049" s="377"/>
      <c r="D1049" s="109" t="s">
        <v>34</v>
      </c>
      <c r="E1049" s="110"/>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7" t="str">
        <f>Comitente</f>
        <v>CA.ME. SAN JUAN SOCIEDAD DEL ESTADO</v>
      </c>
      <c r="C1052" s="92"/>
      <c r="D1052" s="98"/>
      <c r="E1052" s="98"/>
      <c r="F1052" s="99"/>
      <c r="G1052" s="273"/>
    </row>
    <row r="1053" spans="1:7" ht="24" customHeight="1" x14ac:dyDescent="0.2">
      <c r="A1053" s="272" t="s">
        <v>603</v>
      </c>
      <c r="B1053" s="97">
        <f>Contratista</f>
        <v>0</v>
      </c>
      <c r="C1053" s="93"/>
      <c r="D1053" s="93"/>
      <c r="E1053" s="93"/>
      <c r="F1053" s="100"/>
      <c r="G1053" s="274"/>
    </row>
    <row r="1054" spans="1:7" ht="24" customHeight="1" x14ac:dyDescent="0.2">
      <c r="A1054" s="272" t="s">
        <v>24</v>
      </c>
      <c r="B1054" s="391" t="str">
        <f>Obra</f>
        <v>CIERRE PERIMETRAL - OBRA CIVIL Ca.Me. SAN JUAN S.E.</v>
      </c>
      <c r="C1054" s="391"/>
      <c r="D1054" s="391"/>
      <c r="E1054" s="93"/>
      <c r="F1054" s="100" t="s">
        <v>38</v>
      </c>
      <c r="G1054" s="275">
        <f>Fecha_Base</f>
        <v>44711</v>
      </c>
    </row>
    <row r="1055" spans="1:7" ht="24" customHeight="1" x14ac:dyDescent="0.2">
      <c r="A1055" s="276" t="s">
        <v>601</v>
      </c>
      <c r="B1055" s="94" t="str">
        <f>Ubicación</f>
        <v>DEPARTAMENTO SARMIENTO</v>
      </c>
      <c r="C1055" s="94"/>
      <c r="D1055" s="101"/>
      <c r="E1055" s="102"/>
      <c r="F1055" s="103"/>
      <c r="G1055" s="277"/>
    </row>
    <row r="1056" spans="1:7" ht="24" customHeight="1" x14ac:dyDescent="0.2">
      <c r="A1056" s="276" t="s">
        <v>39</v>
      </c>
      <c r="B1056" s="104" t="str">
        <f>IFERROR(VALUE(LEFT(B1057,FIND(".",B1057)-1)),"")</f>
        <v/>
      </c>
      <c r="C1056" s="95" t="str">
        <f>IFERROR(VLOOKUP(B1056,Tabla_CyP,2,FALSE),"")</f>
        <v/>
      </c>
      <c r="D1056" s="95"/>
      <c r="E1056" s="102"/>
      <c r="F1056" s="103"/>
      <c r="G1056" s="277"/>
    </row>
    <row r="1057" spans="1:123" ht="24" customHeight="1" x14ac:dyDescent="0.2">
      <c r="A1057" s="276" t="s">
        <v>25</v>
      </c>
      <c r="B1057" s="105" t="str">
        <f>IFERROR(VLOOKUP(COUNTIF($A$1:A1057,"ANALISIS DE PRECIOS"),Tabla_NumeroItem,2,FALSE),"")</f>
        <v/>
      </c>
      <c r="C1057" s="382" t="str">
        <f>IFERROR(VLOOKUP(B1057,Tabla_CyP,2,FALSE),"")</f>
        <v/>
      </c>
      <c r="D1057" s="382"/>
      <c r="E1057" s="102"/>
      <c r="F1057" s="100" t="s">
        <v>26</v>
      </c>
      <c r="G1057" s="278" t="str">
        <f>IFERROR(VLOOKUP(B1057,Tabla_CyP,4,FALSE),"")</f>
        <v/>
      </c>
    </row>
    <row r="1058" spans="1:123" ht="24" customHeight="1" x14ac:dyDescent="0.2">
      <c r="A1058" s="276"/>
      <c r="B1058" s="94"/>
      <c r="C1058" s="383"/>
      <c r="D1058" s="383"/>
      <c r="E1058" s="102"/>
      <c r="F1058" s="103"/>
      <c r="G1058" s="277"/>
    </row>
    <row r="1059" spans="1:123" ht="24" customHeight="1" x14ac:dyDescent="0.2">
      <c r="A1059" s="378" t="s">
        <v>507</v>
      </c>
      <c r="B1059" s="379"/>
      <c r="C1059" s="380" t="s">
        <v>0</v>
      </c>
      <c r="D1059" s="380" t="s">
        <v>27</v>
      </c>
      <c r="E1059" s="386" t="s">
        <v>28</v>
      </c>
      <c r="F1059" s="388" t="s">
        <v>29</v>
      </c>
      <c r="G1059" s="388" t="s">
        <v>30</v>
      </c>
    </row>
    <row r="1060" spans="1:123" s="107" customFormat="1" ht="24" customHeight="1" x14ac:dyDescent="0.2">
      <c r="A1060" s="106" t="s">
        <v>508</v>
      </c>
      <c r="B1060" s="106" t="s">
        <v>509</v>
      </c>
      <c r="C1060" s="381"/>
      <c r="D1060" s="381"/>
      <c r="E1060" s="387"/>
      <c r="F1060" s="389"/>
      <c r="G1060" s="389"/>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9"/>
      <c r="B1061" s="108"/>
      <c r="C1061" s="267" t="s">
        <v>604</v>
      </c>
      <c r="D1061" s="109"/>
      <c r="E1061" s="110"/>
      <c r="F1061" s="111"/>
      <c r="G1061" s="280"/>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1">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1">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1">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1">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1">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1">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1">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1">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1">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1">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1">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1">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1">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1">
        <f t="shared" si="320"/>
        <v>0</v>
      </c>
    </row>
    <row r="1076" spans="1:7" ht="24" customHeight="1" x14ac:dyDescent="0.2">
      <c r="A1076" s="282"/>
      <c r="B1076" s="95"/>
      <c r="C1076" s="95"/>
      <c r="D1076" s="101"/>
      <c r="E1076" s="102"/>
      <c r="F1076" s="268" t="s">
        <v>31</v>
      </c>
      <c r="G1076" s="283">
        <f>SUBTOTAL(9,G1062:G1075)</f>
        <v>0</v>
      </c>
    </row>
    <row r="1077" spans="1:7" ht="24" customHeight="1" x14ac:dyDescent="0.2">
      <c r="A1077" s="282"/>
      <c r="B1077" s="95"/>
      <c r="C1077" s="266" t="s">
        <v>605</v>
      </c>
      <c r="D1077" s="101"/>
      <c r="E1077" s="102"/>
      <c r="F1077" s="103"/>
      <c r="G1077" s="284"/>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1">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1">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1">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1">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1">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1">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1">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1">
        <f t="shared" si="325"/>
        <v>0</v>
      </c>
    </row>
    <row r="1086" spans="1:7" ht="24" customHeight="1" x14ac:dyDescent="0.2">
      <c r="A1086" s="282"/>
      <c r="B1086" s="95"/>
      <c r="C1086" s="95"/>
      <c r="D1086" s="101"/>
      <c r="E1086" s="102"/>
      <c r="F1086" s="268" t="s">
        <v>32</v>
      </c>
      <c r="G1086" s="283">
        <f>SUBTOTAL(9,G1078:G1085)</f>
        <v>0</v>
      </c>
    </row>
    <row r="1087" spans="1:7" ht="24" customHeight="1" x14ac:dyDescent="0.2">
      <c r="A1087" s="282"/>
      <c r="B1087" s="95"/>
      <c r="C1087" s="266" t="s">
        <v>606</v>
      </c>
      <c r="D1087" s="101"/>
      <c r="E1087" s="102"/>
      <c r="F1087" s="103"/>
      <c r="G1087" s="284"/>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1">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1">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1">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1">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1">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1">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1">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1">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1">
        <f t="shared" si="330"/>
        <v>0</v>
      </c>
    </row>
    <row r="1097" spans="1:7" ht="24" customHeight="1" x14ac:dyDescent="0.2">
      <c r="A1097" s="285"/>
      <c r="B1097" s="101"/>
      <c r="C1097" s="95"/>
      <c r="D1097" s="101"/>
      <c r="E1097" s="102"/>
      <c r="F1097" s="268" t="s">
        <v>33</v>
      </c>
      <c r="G1097" s="283">
        <f>SUBTOTAL(9,G1088:G1096)</f>
        <v>0</v>
      </c>
    </row>
    <row r="1098" spans="1:7" ht="24" customHeight="1" x14ac:dyDescent="0.2">
      <c r="A1098" s="286"/>
      <c r="B1098" s="101"/>
      <c r="C1098" s="95"/>
      <c r="D1098" s="101"/>
      <c r="E1098" s="102"/>
      <c r="F1098" s="103"/>
      <c r="G1098" s="284"/>
    </row>
    <row r="1099" spans="1:7" ht="24" customHeight="1" x14ac:dyDescent="0.2">
      <c r="A1099" s="287" t="str">
        <f>B1057</f>
        <v/>
      </c>
      <c r="B1099" s="377" t="str">
        <f>C1057</f>
        <v/>
      </c>
      <c r="C1099" s="377"/>
      <c r="D1099" s="109" t="s">
        <v>34</v>
      </c>
      <c r="E1099" s="110"/>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7" t="str">
        <f>Comitente</f>
        <v>CA.ME. SAN JUAN SOCIEDAD DEL ESTADO</v>
      </c>
      <c r="C1102" s="92"/>
      <c r="D1102" s="98"/>
      <c r="E1102" s="98"/>
      <c r="F1102" s="99"/>
      <c r="G1102" s="273"/>
    </row>
    <row r="1103" spans="1:7" ht="24" customHeight="1" x14ac:dyDescent="0.2">
      <c r="A1103" s="272" t="s">
        <v>603</v>
      </c>
      <c r="B1103" s="97">
        <f>Contratista</f>
        <v>0</v>
      </c>
      <c r="C1103" s="93"/>
      <c r="D1103" s="93"/>
      <c r="E1103" s="93"/>
      <c r="F1103" s="100"/>
      <c r="G1103" s="274"/>
    </row>
    <row r="1104" spans="1:7" ht="24" customHeight="1" x14ac:dyDescent="0.2">
      <c r="A1104" s="272" t="s">
        <v>24</v>
      </c>
      <c r="B1104" s="391" t="str">
        <f>Obra</f>
        <v>CIERRE PERIMETRAL - OBRA CIVIL Ca.Me. SAN JUAN S.E.</v>
      </c>
      <c r="C1104" s="391"/>
      <c r="D1104" s="391"/>
      <c r="E1104" s="93"/>
      <c r="F1104" s="100" t="s">
        <v>38</v>
      </c>
      <c r="G1104" s="275">
        <f>Fecha_Base</f>
        <v>44711</v>
      </c>
    </row>
    <row r="1105" spans="1:123" ht="24" customHeight="1" x14ac:dyDescent="0.2">
      <c r="A1105" s="276" t="s">
        <v>601</v>
      </c>
      <c r="B1105" s="94" t="str">
        <f>Ubicación</f>
        <v>DEPARTAMENTO SARMIENTO</v>
      </c>
      <c r="C1105" s="94"/>
      <c r="D1105" s="101"/>
      <c r="E1105" s="102"/>
      <c r="F1105" s="103"/>
      <c r="G1105" s="277"/>
    </row>
    <row r="1106" spans="1:123" ht="24" customHeight="1" x14ac:dyDescent="0.2">
      <c r="A1106" s="276" t="s">
        <v>39</v>
      </c>
      <c r="B1106" s="104" t="str">
        <f>IFERROR(VALUE(LEFT(B1107,FIND(".",B1107)-1)),"")</f>
        <v/>
      </c>
      <c r="C1106" s="95" t="str">
        <f>IFERROR(VLOOKUP(B1106,Tabla_CyP,2,FALSE),"")</f>
        <v/>
      </c>
      <c r="D1106" s="95"/>
      <c r="E1106" s="102"/>
      <c r="F1106" s="103"/>
      <c r="G1106" s="277"/>
    </row>
    <row r="1107" spans="1:123" ht="24" customHeight="1" x14ac:dyDescent="0.2">
      <c r="A1107" s="276" t="s">
        <v>25</v>
      </c>
      <c r="B1107" s="105" t="str">
        <f>IFERROR(VLOOKUP(COUNTIF($A$1:A1107,"ANALISIS DE PRECIOS"),Tabla_NumeroItem,2,FALSE),"")</f>
        <v/>
      </c>
      <c r="C1107" s="344" t="str">
        <f>IFERROR(VLOOKUP(B1107,Tabla_CyP,2,FALSE),"")</f>
        <v/>
      </c>
      <c r="D1107" s="344"/>
      <c r="E1107" s="102"/>
      <c r="F1107" s="100" t="s">
        <v>26</v>
      </c>
      <c r="G1107" s="278" t="str">
        <f>IFERROR(VLOOKUP(B1107,Tabla_CyP,4,FALSE),"")</f>
        <v/>
      </c>
    </row>
    <row r="1108" spans="1:123" ht="24" customHeight="1" x14ac:dyDescent="0.2">
      <c r="A1108" s="276"/>
      <c r="B1108" s="94"/>
      <c r="C1108" s="345"/>
      <c r="D1108" s="345"/>
      <c r="E1108" s="102"/>
      <c r="F1108" s="103"/>
      <c r="G1108" s="277"/>
    </row>
    <row r="1109" spans="1:123" ht="24" customHeight="1" x14ac:dyDescent="0.2">
      <c r="A1109" s="378" t="s">
        <v>507</v>
      </c>
      <c r="B1109" s="379"/>
      <c r="C1109" s="380" t="s">
        <v>0</v>
      </c>
      <c r="D1109" s="380" t="s">
        <v>27</v>
      </c>
      <c r="E1109" s="386" t="s">
        <v>28</v>
      </c>
      <c r="F1109" s="388" t="s">
        <v>29</v>
      </c>
      <c r="G1109" s="388" t="s">
        <v>30</v>
      </c>
    </row>
    <row r="1110" spans="1:123" s="107" customFormat="1" ht="24" customHeight="1" x14ac:dyDescent="0.2">
      <c r="A1110" s="106" t="s">
        <v>508</v>
      </c>
      <c r="B1110" s="106" t="s">
        <v>509</v>
      </c>
      <c r="C1110" s="381"/>
      <c r="D1110" s="381"/>
      <c r="E1110" s="387"/>
      <c r="F1110" s="389"/>
      <c r="G1110" s="389"/>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9"/>
      <c r="B1111" s="108"/>
      <c r="C1111" s="267" t="s">
        <v>604</v>
      </c>
      <c r="D1111" s="109"/>
      <c r="E1111" s="110"/>
      <c r="F1111" s="111"/>
      <c r="G1111" s="280"/>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1">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1">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1">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1">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1">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1">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1">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1">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1">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1">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1">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1">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1">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1">
        <f t="shared" si="335"/>
        <v>0</v>
      </c>
    </row>
    <row r="1126" spans="1:7" ht="24" customHeight="1" x14ac:dyDescent="0.2">
      <c r="A1126" s="282"/>
      <c r="B1126" s="95"/>
      <c r="C1126" s="95"/>
      <c r="D1126" s="101"/>
      <c r="E1126" s="102"/>
      <c r="F1126" s="268" t="s">
        <v>31</v>
      </c>
      <c r="G1126" s="283">
        <f>SUBTOTAL(9,G1112:G1125)</f>
        <v>0</v>
      </c>
    </row>
    <row r="1127" spans="1:7" ht="24" customHeight="1" x14ac:dyDescent="0.2">
      <c r="A1127" s="282"/>
      <c r="B1127" s="95"/>
      <c r="C1127" s="266" t="s">
        <v>605</v>
      </c>
      <c r="D1127" s="101"/>
      <c r="E1127" s="102"/>
      <c r="F1127" s="103"/>
      <c r="G1127" s="284"/>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1">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1">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1">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1">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1">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1">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1">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1">
        <f t="shared" si="340"/>
        <v>0</v>
      </c>
    </row>
    <row r="1136" spans="1:7" ht="24" customHeight="1" x14ac:dyDescent="0.2">
      <c r="A1136" s="282"/>
      <c r="B1136" s="95"/>
      <c r="C1136" s="95"/>
      <c r="D1136" s="101"/>
      <c r="E1136" s="102"/>
      <c r="F1136" s="268" t="s">
        <v>32</v>
      </c>
      <c r="G1136" s="283">
        <f>SUBTOTAL(9,G1128:G1135)</f>
        <v>0</v>
      </c>
    </row>
    <row r="1137" spans="1:7" ht="24" customHeight="1" x14ac:dyDescent="0.2">
      <c r="A1137" s="282"/>
      <c r="B1137" s="95"/>
      <c r="C1137" s="266" t="s">
        <v>606</v>
      </c>
      <c r="D1137" s="101"/>
      <c r="E1137" s="102"/>
      <c r="F1137" s="103"/>
      <c r="G1137" s="284"/>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1">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1">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1">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1">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1">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1">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1">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1">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1">
        <f t="shared" si="345"/>
        <v>0</v>
      </c>
    </row>
    <row r="1147" spans="1:7" ht="24" customHeight="1" x14ac:dyDescent="0.2">
      <c r="A1147" s="285"/>
      <c r="B1147" s="101"/>
      <c r="C1147" s="95"/>
      <c r="D1147" s="101"/>
      <c r="E1147" s="102"/>
      <c r="F1147" s="268" t="s">
        <v>33</v>
      </c>
      <c r="G1147" s="283">
        <f>SUBTOTAL(9,G1138:G1146)</f>
        <v>0</v>
      </c>
    </row>
    <row r="1148" spans="1:7" ht="24" customHeight="1" x14ac:dyDescent="0.2">
      <c r="A1148" s="286"/>
      <c r="B1148" s="101"/>
      <c r="C1148" s="95"/>
      <c r="D1148" s="101"/>
      <c r="E1148" s="102"/>
      <c r="F1148" s="103"/>
      <c r="G1148" s="284"/>
    </row>
    <row r="1149" spans="1:7" ht="24" customHeight="1" x14ac:dyDescent="0.2">
      <c r="A1149" s="287" t="str">
        <f>B1107</f>
        <v/>
      </c>
      <c r="B1149" s="377" t="str">
        <f>C1107</f>
        <v/>
      </c>
      <c r="C1149" s="377"/>
      <c r="D1149" s="109" t="s">
        <v>34</v>
      </c>
      <c r="E1149" s="110"/>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7" t="str">
        <f>Comitente</f>
        <v>CA.ME. SAN JUAN SOCIEDAD DEL ESTADO</v>
      </c>
      <c r="C1152" s="92"/>
      <c r="D1152" s="98"/>
      <c r="E1152" s="98"/>
      <c r="F1152" s="99"/>
      <c r="G1152" s="273"/>
    </row>
    <row r="1153" spans="1:123" ht="24" customHeight="1" x14ac:dyDescent="0.2">
      <c r="A1153" s="272" t="s">
        <v>603</v>
      </c>
      <c r="B1153" s="97">
        <f>Contratista</f>
        <v>0</v>
      </c>
      <c r="C1153" s="93"/>
      <c r="D1153" s="93"/>
      <c r="E1153" s="93"/>
      <c r="F1153" s="100"/>
      <c r="G1153" s="274"/>
    </row>
    <row r="1154" spans="1:123" ht="24" customHeight="1" x14ac:dyDescent="0.2">
      <c r="A1154" s="272" t="s">
        <v>24</v>
      </c>
      <c r="B1154" s="391" t="str">
        <f>Obra</f>
        <v>CIERRE PERIMETRAL - OBRA CIVIL Ca.Me. SAN JUAN S.E.</v>
      </c>
      <c r="C1154" s="391"/>
      <c r="D1154" s="391"/>
      <c r="E1154" s="93"/>
      <c r="F1154" s="100" t="s">
        <v>38</v>
      </c>
      <c r="G1154" s="275">
        <f>Fecha_Base</f>
        <v>44711</v>
      </c>
    </row>
    <row r="1155" spans="1:123" ht="24" customHeight="1" x14ac:dyDescent="0.2">
      <c r="A1155" s="276" t="s">
        <v>601</v>
      </c>
      <c r="B1155" s="94" t="str">
        <f>Ubicación</f>
        <v>DEPARTAMENTO SARMIENTO</v>
      </c>
      <c r="C1155" s="94"/>
      <c r="D1155" s="101"/>
      <c r="E1155" s="102"/>
      <c r="F1155" s="103"/>
      <c r="G1155" s="277"/>
    </row>
    <row r="1156" spans="1:123" ht="24" customHeight="1" x14ac:dyDescent="0.2">
      <c r="A1156" s="276" t="s">
        <v>39</v>
      </c>
      <c r="B1156" s="104" t="str">
        <f>IFERROR(VALUE(LEFT(B1157,FIND(".",B1157)-1)),"")</f>
        <v/>
      </c>
      <c r="C1156" s="95" t="str">
        <f>IFERROR(VLOOKUP(B1156,Tabla_CyP,2,FALSE),"")</f>
        <v/>
      </c>
      <c r="D1156" s="95"/>
      <c r="E1156" s="102"/>
      <c r="F1156" s="103"/>
      <c r="G1156" s="277"/>
    </row>
    <row r="1157" spans="1:123" ht="24" customHeight="1" x14ac:dyDescent="0.2">
      <c r="A1157" s="276" t="s">
        <v>25</v>
      </c>
      <c r="B1157" s="105" t="str">
        <f>IFERROR(VLOOKUP(COUNTIF($A$1:A1157,"ANALISIS DE PRECIOS"),Tabla_NumeroItem,2,FALSE),"")</f>
        <v/>
      </c>
      <c r="C1157" s="344" t="str">
        <f>IFERROR(VLOOKUP(B1157,Tabla_CyP,2,FALSE),"")</f>
        <v/>
      </c>
      <c r="D1157" s="344"/>
      <c r="E1157" s="102"/>
      <c r="F1157" s="100" t="s">
        <v>26</v>
      </c>
      <c r="G1157" s="278" t="str">
        <f>IFERROR(VLOOKUP(B1157,Tabla_CyP,4,FALSE),"")</f>
        <v/>
      </c>
    </row>
    <row r="1158" spans="1:123" ht="24" customHeight="1" x14ac:dyDescent="0.2">
      <c r="A1158" s="276"/>
      <c r="B1158" s="94"/>
      <c r="C1158" s="345"/>
      <c r="D1158" s="345"/>
      <c r="E1158" s="102"/>
      <c r="F1158" s="103"/>
      <c r="G1158" s="277"/>
    </row>
    <row r="1159" spans="1:123" ht="24" customHeight="1" x14ac:dyDescent="0.2">
      <c r="A1159" s="378" t="s">
        <v>507</v>
      </c>
      <c r="B1159" s="379"/>
      <c r="C1159" s="380" t="s">
        <v>0</v>
      </c>
      <c r="D1159" s="380" t="s">
        <v>27</v>
      </c>
      <c r="E1159" s="386" t="s">
        <v>28</v>
      </c>
      <c r="F1159" s="388" t="s">
        <v>29</v>
      </c>
      <c r="G1159" s="388" t="s">
        <v>30</v>
      </c>
    </row>
    <row r="1160" spans="1:123" s="107" customFormat="1" ht="24" customHeight="1" x14ac:dyDescent="0.2">
      <c r="A1160" s="106" t="s">
        <v>508</v>
      </c>
      <c r="B1160" s="106" t="s">
        <v>509</v>
      </c>
      <c r="C1160" s="381"/>
      <c r="D1160" s="381"/>
      <c r="E1160" s="387"/>
      <c r="F1160" s="389"/>
      <c r="G1160" s="389"/>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9"/>
      <c r="B1161" s="108"/>
      <c r="C1161" s="267" t="s">
        <v>604</v>
      </c>
      <c r="D1161" s="109"/>
      <c r="E1161" s="110"/>
      <c r="F1161" s="111"/>
      <c r="G1161" s="280"/>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1">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1">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1">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1">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1">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1">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1">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1">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1">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1">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1">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1">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1">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1">
        <f t="shared" si="350"/>
        <v>0</v>
      </c>
    </row>
    <row r="1176" spans="1:7" ht="24" customHeight="1" x14ac:dyDescent="0.2">
      <c r="A1176" s="282"/>
      <c r="B1176" s="95"/>
      <c r="C1176" s="95"/>
      <c r="D1176" s="101"/>
      <c r="E1176" s="102"/>
      <c r="F1176" s="268" t="s">
        <v>31</v>
      </c>
      <c r="G1176" s="283">
        <f>SUBTOTAL(9,G1162:G1175)</f>
        <v>0</v>
      </c>
    </row>
    <row r="1177" spans="1:7" ht="24" customHeight="1" x14ac:dyDescent="0.2">
      <c r="A1177" s="282"/>
      <c r="B1177" s="95"/>
      <c r="C1177" s="266" t="s">
        <v>605</v>
      </c>
      <c r="D1177" s="101"/>
      <c r="E1177" s="102"/>
      <c r="F1177" s="103"/>
      <c r="G1177" s="284"/>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1">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1">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1">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1">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1">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1">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1">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1">
        <f t="shared" si="355"/>
        <v>0</v>
      </c>
    </row>
    <row r="1186" spans="1:7" ht="24" customHeight="1" x14ac:dyDescent="0.2">
      <c r="A1186" s="282"/>
      <c r="B1186" s="95"/>
      <c r="C1186" s="95"/>
      <c r="D1186" s="101"/>
      <c r="E1186" s="102"/>
      <c r="F1186" s="268" t="s">
        <v>32</v>
      </c>
      <c r="G1186" s="283">
        <f>SUBTOTAL(9,G1178:G1185)</f>
        <v>0</v>
      </c>
    </row>
    <row r="1187" spans="1:7" ht="24" customHeight="1" x14ac:dyDescent="0.2">
      <c r="A1187" s="282"/>
      <c r="B1187" s="95"/>
      <c r="C1187" s="266" t="s">
        <v>606</v>
      </c>
      <c r="D1187" s="101"/>
      <c r="E1187" s="102"/>
      <c r="F1187" s="103"/>
      <c r="G1187" s="284"/>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1">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1">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1">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1">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1">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1">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1">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1">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1">
        <f t="shared" si="360"/>
        <v>0</v>
      </c>
    </row>
    <row r="1197" spans="1:7" ht="24" customHeight="1" x14ac:dyDescent="0.2">
      <c r="A1197" s="285"/>
      <c r="B1197" s="101"/>
      <c r="C1197" s="95"/>
      <c r="D1197" s="101"/>
      <c r="E1197" s="102"/>
      <c r="F1197" s="268" t="s">
        <v>33</v>
      </c>
      <c r="G1197" s="283">
        <f>SUBTOTAL(9,G1188:G1196)</f>
        <v>0</v>
      </c>
    </row>
    <row r="1198" spans="1:7" ht="24" customHeight="1" x14ac:dyDescent="0.2">
      <c r="A1198" s="286"/>
      <c r="B1198" s="101"/>
      <c r="C1198" s="95"/>
      <c r="D1198" s="101"/>
      <c r="E1198" s="102"/>
      <c r="F1198" s="103"/>
      <c r="G1198" s="284"/>
    </row>
    <row r="1199" spans="1:7" ht="24" customHeight="1" x14ac:dyDescent="0.2">
      <c r="A1199" s="287" t="str">
        <f>B1157</f>
        <v/>
      </c>
      <c r="B1199" s="377" t="str">
        <f>C1157</f>
        <v/>
      </c>
      <c r="C1199" s="377"/>
      <c r="D1199" s="109" t="s">
        <v>34</v>
      </c>
      <c r="E1199" s="110"/>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7" t="str">
        <f>Comitente</f>
        <v>CA.ME. SAN JUAN SOCIEDAD DEL ESTADO</v>
      </c>
      <c r="C1202" s="92"/>
      <c r="D1202" s="98"/>
      <c r="E1202" s="98"/>
      <c r="F1202" s="99"/>
      <c r="G1202" s="273"/>
    </row>
    <row r="1203" spans="1:123" ht="24" customHeight="1" x14ac:dyDescent="0.2">
      <c r="A1203" s="272" t="s">
        <v>603</v>
      </c>
      <c r="B1203" s="97">
        <f>Contratista</f>
        <v>0</v>
      </c>
      <c r="C1203" s="93"/>
      <c r="D1203" s="93"/>
      <c r="E1203" s="93"/>
      <c r="F1203" s="100"/>
      <c r="G1203" s="274"/>
    </row>
    <row r="1204" spans="1:123" ht="24" customHeight="1" x14ac:dyDescent="0.2">
      <c r="A1204" s="272" t="s">
        <v>24</v>
      </c>
      <c r="B1204" s="391" t="str">
        <f>Obra</f>
        <v>CIERRE PERIMETRAL - OBRA CIVIL Ca.Me. SAN JUAN S.E.</v>
      </c>
      <c r="C1204" s="391"/>
      <c r="D1204" s="391"/>
      <c r="E1204" s="93"/>
      <c r="F1204" s="100" t="s">
        <v>38</v>
      </c>
      <c r="G1204" s="275">
        <f>Fecha_Base</f>
        <v>44711</v>
      </c>
    </row>
    <row r="1205" spans="1:123" ht="24" customHeight="1" x14ac:dyDescent="0.2">
      <c r="A1205" s="276" t="s">
        <v>601</v>
      </c>
      <c r="B1205" s="94" t="str">
        <f>Ubicación</f>
        <v>DEPARTAMENTO SARMIENTO</v>
      </c>
      <c r="C1205" s="94"/>
      <c r="D1205" s="101"/>
      <c r="E1205" s="102"/>
      <c r="F1205" s="103"/>
      <c r="G1205" s="277"/>
    </row>
    <row r="1206" spans="1:123" ht="24" customHeight="1" x14ac:dyDescent="0.2">
      <c r="A1206" s="276" t="s">
        <v>39</v>
      </c>
      <c r="B1206" s="104" t="str">
        <f>IFERROR(VALUE(LEFT(B1207,FIND(".",B1207)-1)),"")</f>
        <v/>
      </c>
      <c r="C1206" s="95" t="str">
        <f>IFERROR(VLOOKUP(B1206,Tabla_CyP,2,FALSE),"")</f>
        <v/>
      </c>
      <c r="D1206" s="95"/>
      <c r="E1206" s="102"/>
      <c r="F1206" s="103"/>
      <c r="G1206" s="277"/>
    </row>
    <row r="1207" spans="1:123" ht="24" customHeight="1" x14ac:dyDescent="0.2">
      <c r="A1207" s="276" t="s">
        <v>25</v>
      </c>
      <c r="B1207" s="105" t="str">
        <f>IFERROR(VLOOKUP(COUNTIF($A$1:A1207,"ANALISIS DE PRECIOS"),Tabla_NumeroItem,2,FALSE),"")</f>
        <v/>
      </c>
      <c r="C1207" s="95" t="str">
        <f>IFERROR(VLOOKUP(B1207,Tabla_CyP,2,FALSE),"")</f>
        <v/>
      </c>
      <c r="D1207" s="101"/>
      <c r="E1207" s="102"/>
      <c r="F1207" s="100" t="s">
        <v>26</v>
      </c>
      <c r="G1207" s="278" t="str">
        <f>IFERROR(VLOOKUP(B1207,Tabla_CyP,4,FALSE),"")</f>
        <v/>
      </c>
    </row>
    <row r="1208" spans="1:123" ht="24" customHeight="1" x14ac:dyDescent="0.2">
      <c r="A1208" s="276"/>
      <c r="B1208" s="94"/>
      <c r="C1208" s="95"/>
      <c r="D1208" s="101"/>
      <c r="E1208" s="102"/>
      <c r="F1208" s="103"/>
      <c r="G1208" s="277"/>
    </row>
    <row r="1209" spans="1:123" ht="24" customHeight="1" x14ac:dyDescent="0.2">
      <c r="A1209" s="378" t="s">
        <v>507</v>
      </c>
      <c r="B1209" s="379"/>
      <c r="C1209" s="380" t="s">
        <v>0</v>
      </c>
      <c r="D1209" s="380" t="s">
        <v>27</v>
      </c>
      <c r="E1209" s="386" t="s">
        <v>28</v>
      </c>
      <c r="F1209" s="388" t="s">
        <v>29</v>
      </c>
      <c r="G1209" s="388" t="s">
        <v>30</v>
      </c>
    </row>
    <row r="1210" spans="1:123" s="107" customFormat="1" ht="24" customHeight="1" x14ac:dyDescent="0.2">
      <c r="A1210" s="106" t="s">
        <v>508</v>
      </c>
      <c r="B1210" s="106" t="s">
        <v>509</v>
      </c>
      <c r="C1210" s="381"/>
      <c r="D1210" s="381"/>
      <c r="E1210" s="387"/>
      <c r="F1210" s="389"/>
      <c r="G1210" s="389"/>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9"/>
      <c r="B1211" s="108"/>
      <c r="C1211" s="267" t="s">
        <v>604</v>
      </c>
      <c r="D1211" s="109"/>
      <c r="E1211" s="110"/>
      <c r="F1211" s="111"/>
      <c r="G1211" s="280"/>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1">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1">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1">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1">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1">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1">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1">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1">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1">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1">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1">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1">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1">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1">
        <f t="shared" si="365"/>
        <v>0</v>
      </c>
    </row>
    <row r="1226" spans="1:7" ht="24" customHeight="1" x14ac:dyDescent="0.2">
      <c r="A1226" s="282"/>
      <c r="B1226" s="95"/>
      <c r="C1226" s="95"/>
      <c r="D1226" s="101"/>
      <c r="E1226" s="102"/>
      <c r="F1226" s="268" t="s">
        <v>31</v>
      </c>
      <c r="G1226" s="283">
        <f>SUBTOTAL(9,G1212:G1225)</f>
        <v>0</v>
      </c>
    </row>
    <row r="1227" spans="1:7" ht="24" customHeight="1" x14ac:dyDescent="0.2">
      <c r="A1227" s="282"/>
      <c r="B1227" s="95"/>
      <c r="C1227" s="266" t="s">
        <v>605</v>
      </c>
      <c r="D1227" s="101"/>
      <c r="E1227" s="102"/>
      <c r="F1227" s="103"/>
      <c r="G1227" s="284"/>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1">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1">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1">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1">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1">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1">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1">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1">
        <f t="shared" si="370"/>
        <v>0</v>
      </c>
    </row>
    <row r="1236" spans="1:7" ht="24" customHeight="1" x14ac:dyDescent="0.2">
      <c r="A1236" s="282"/>
      <c r="B1236" s="95"/>
      <c r="C1236" s="95"/>
      <c r="D1236" s="101"/>
      <c r="E1236" s="102"/>
      <c r="F1236" s="268" t="s">
        <v>32</v>
      </c>
      <c r="G1236" s="283">
        <f>SUBTOTAL(9,G1228:G1235)</f>
        <v>0</v>
      </c>
    </row>
    <row r="1237" spans="1:7" ht="24" customHeight="1" x14ac:dyDescent="0.2">
      <c r="A1237" s="282"/>
      <c r="B1237" s="95"/>
      <c r="C1237" s="266" t="s">
        <v>606</v>
      </c>
      <c r="D1237" s="101"/>
      <c r="E1237" s="102"/>
      <c r="F1237" s="103"/>
      <c r="G1237" s="284"/>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1">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1">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1">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1">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1">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1">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1">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1">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1">
        <f t="shared" si="375"/>
        <v>0</v>
      </c>
    </row>
    <row r="1247" spans="1:7" ht="24" customHeight="1" x14ac:dyDescent="0.2">
      <c r="A1247" s="285"/>
      <c r="B1247" s="101"/>
      <c r="C1247" s="95"/>
      <c r="D1247" s="101"/>
      <c r="E1247" s="102"/>
      <c r="F1247" s="268" t="s">
        <v>33</v>
      </c>
      <c r="G1247" s="283">
        <f>SUBTOTAL(9,G1238:G1246)</f>
        <v>0</v>
      </c>
    </row>
    <row r="1248" spans="1:7" ht="24" customHeight="1" x14ac:dyDescent="0.2">
      <c r="A1248" s="286"/>
      <c r="B1248" s="101"/>
      <c r="C1248" s="95"/>
      <c r="D1248" s="101"/>
      <c r="E1248" s="102"/>
      <c r="F1248" s="103"/>
      <c r="G1248" s="284"/>
    </row>
    <row r="1249" spans="1:123" ht="24" customHeight="1" x14ac:dyDescent="0.2">
      <c r="A1249" s="287" t="str">
        <f>B1207</f>
        <v/>
      </c>
      <c r="B1249" s="288" t="str">
        <f>C1207</f>
        <v/>
      </c>
      <c r="C1249" s="109"/>
      <c r="D1249" s="109" t="s">
        <v>34</v>
      </c>
      <c r="E1249" s="110"/>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7" t="str">
        <f>Comitente</f>
        <v>CA.ME. SAN JUAN SOCIEDAD DEL ESTADO</v>
      </c>
      <c r="C1252" s="92"/>
      <c r="D1252" s="98"/>
      <c r="E1252" s="98"/>
      <c r="F1252" s="99"/>
      <c r="G1252" s="273"/>
    </row>
    <row r="1253" spans="1:123" ht="24" customHeight="1" x14ac:dyDescent="0.2">
      <c r="A1253" s="272" t="s">
        <v>603</v>
      </c>
      <c r="B1253" s="97">
        <f>Contratista</f>
        <v>0</v>
      </c>
      <c r="C1253" s="93"/>
      <c r="D1253" s="93"/>
      <c r="E1253" s="93"/>
      <c r="F1253" s="100"/>
      <c r="G1253" s="274"/>
    </row>
    <row r="1254" spans="1:123" ht="24" customHeight="1" x14ac:dyDescent="0.2">
      <c r="A1254" s="272" t="s">
        <v>24</v>
      </c>
      <c r="B1254" s="391" t="str">
        <f>Obra</f>
        <v>CIERRE PERIMETRAL - OBRA CIVIL Ca.Me. SAN JUAN S.E.</v>
      </c>
      <c r="C1254" s="391"/>
      <c r="D1254" s="391"/>
      <c r="E1254" s="93"/>
      <c r="F1254" s="100" t="s">
        <v>38</v>
      </c>
      <c r="G1254" s="275">
        <f>Fecha_Base</f>
        <v>44711</v>
      </c>
    </row>
    <row r="1255" spans="1:123" ht="24" customHeight="1" x14ac:dyDescent="0.2">
      <c r="A1255" s="276" t="s">
        <v>601</v>
      </c>
      <c r="B1255" s="94" t="str">
        <f>Ubicación</f>
        <v>DEPARTAMENTO SARMIENTO</v>
      </c>
      <c r="C1255" s="94"/>
      <c r="D1255" s="101"/>
      <c r="E1255" s="102"/>
      <c r="F1255" s="103"/>
      <c r="G1255" s="277"/>
    </row>
    <row r="1256" spans="1:123" ht="24" customHeight="1" x14ac:dyDescent="0.2">
      <c r="A1256" s="276" t="s">
        <v>39</v>
      </c>
      <c r="B1256" s="104" t="str">
        <f>IFERROR(VALUE(LEFT(B1257,FIND(".",B1257)-1)),"")</f>
        <v/>
      </c>
      <c r="C1256" s="95" t="str">
        <f>IFERROR(VLOOKUP(B1256,Tabla_CyP,2,FALSE),"")</f>
        <v/>
      </c>
      <c r="D1256" s="95"/>
      <c r="E1256" s="102"/>
      <c r="F1256" s="103"/>
      <c r="G1256" s="277"/>
    </row>
    <row r="1257" spans="1:123" ht="24" customHeight="1" x14ac:dyDescent="0.2">
      <c r="A1257" s="276" t="s">
        <v>25</v>
      </c>
      <c r="B1257" s="105" t="str">
        <f>IFERROR(VLOOKUP(COUNTIF($A$1:A1257,"ANALISIS DE PRECIOS"),Tabla_NumeroItem,2,FALSE),"")</f>
        <v/>
      </c>
      <c r="C1257" s="344" t="str">
        <f>IFERROR(VLOOKUP(B1257,Tabla_CyP,2,FALSE),"")</f>
        <v/>
      </c>
      <c r="D1257" s="344"/>
      <c r="E1257" s="102"/>
      <c r="F1257" s="100" t="s">
        <v>26</v>
      </c>
      <c r="G1257" s="278" t="str">
        <f>IFERROR(VLOOKUP(B1257,Tabla_CyP,4,FALSE),"")</f>
        <v/>
      </c>
    </row>
    <row r="1258" spans="1:123" ht="24" customHeight="1" x14ac:dyDescent="0.2">
      <c r="A1258" s="276"/>
      <c r="B1258" s="94"/>
      <c r="C1258" s="345"/>
      <c r="D1258" s="345"/>
      <c r="E1258" s="102"/>
      <c r="F1258" s="103"/>
      <c r="G1258" s="277"/>
    </row>
    <row r="1259" spans="1:123" ht="24" customHeight="1" x14ac:dyDescent="0.2">
      <c r="A1259" s="378" t="s">
        <v>507</v>
      </c>
      <c r="B1259" s="379"/>
      <c r="C1259" s="380" t="s">
        <v>0</v>
      </c>
      <c r="D1259" s="380" t="s">
        <v>27</v>
      </c>
      <c r="E1259" s="386" t="s">
        <v>28</v>
      </c>
      <c r="F1259" s="388" t="s">
        <v>29</v>
      </c>
      <c r="G1259" s="388" t="s">
        <v>30</v>
      </c>
    </row>
    <row r="1260" spans="1:123" s="107" customFormat="1" ht="24" customHeight="1" x14ac:dyDescent="0.2">
      <c r="A1260" s="106" t="s">
        <v>508</v>
      </c>
      <c r="B1260" s="106" t="s">
        <v>509</v>
      </c>
      <c r="C1260" s="381"/>
      <c r="D1260" s="381"/>
      <c r="E1260" s="387"/>
      <c r="F1260" s="389"/>
      <c r="G1260" s="389"/>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9"/>
      <c r="B1261" s="108"/>
      <c r="C1261" s="267" t="s">
        <v>604</v>
      </c>
      <c r="D1261" s="109"/>
      <c r="E1261" s="110"/>
      <c r="F1261" s="111"/>
      <c r="G1261" s="280"/>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1">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1">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1">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1">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1">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1">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1">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1">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1">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1">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1">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1">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1">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1">
        <f t="shared" si="380"/>
        <v>0</v>
      </c>
    </row>
    <row r="1276" spans="1:7" ht="24" customHeight="1" x14ac:dyDescent="0.2">
      <c r="A1276" s="282"/>
      <c r="B1276" s="95"/>
      <c r="C1276" s="95"/>
      <c r="D1276" s="101"/>
      <c r="E1276" s="102"/>
      <c r="F1276" s="268" t="s">
        <v>31</v>
      </c>
      <c r="G1276" s="283">
        <f>SUBTOTAL(9,G1262:G1275)</f>
        <v>0</v>
      </c>
    </row>
    <row r="1277" spans="1:7" ht="24" customHeight="1" x14ac:dyDescent="0.2">
      <c r="A1277" s="282"/>
      <c r="B1277" s="95"/>
      <c r="C1277" s="266" t="s">
        <v>605</v>
      </c>
      <c r="D1277" s="101"/>
      <c r="E1277" s="102"/>
      <c r="F1277" s="103"/>
      <c r="G1277" s="284"/>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1">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1">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1">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1">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1">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1">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1">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1">
        <f t="shared" si="385"/>
        <v>0</v>
      </c>
    </row>
    <row r="1286" spans="1:7" ht="24" customHeight="1" x14ac:dyDescent="0.2">
      <c r="A1286" s="282"/>
      <c r="B1286" s="95"/>
      <c r="C1286" s="95"/>
      <c r="D1286" s="101"/>
      <c r="E1286" s="102"/>
      <c r="F1286" s="268" t="s">
        <v>32</v>
      </c>
      <c r="G1286" s="283">
        <f>SUBTOTAL(9,G1278:G1285)</f>
        <v>0</v>
      </c>
    </row>
    <row r="1287" spans="1:7" ht="24" customHeight="1" x14ac:dyDescent="0.2">
      <c r="A1287" s="282"/>
      <c r="B1287" s="95"/>
      <c r="C1287" s="266" t="s">
        <v>606</v>
      </c>
      <c r="D1287" s="101"/>
      <c r="E1287" s="102"/>
      <c r="F1287" s="103"/>
      <c r="G1287" s="284"/>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1">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1">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1">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1">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1">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1">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1">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1">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1">
        <f t="shared" si="390"/>
        <v>0</v>
      </c>
    </row>
    <row r="1297" spans="1:123" ht="24" customHeight="1" x14ac:dyDescent="0.2">
      <c r="A1297" s="285"/>
      <c r="B1297" s="101"/>
      <c r="C1297" s="95"/>
      <c r="D1297" s="101"/>
      <c r="E1297" s="102"/>
      <c r="F1297" s="268" t="s">
        <v>33</v>
      </c>
      <c r="G1297" s="283">
        <f>SUBTOTAL(9,G1288:G1296)</f>
        <v>0</v>
      </c>
    </row>
    <row r="1298" spans="1:123" ht="24" customHeight="1" x14ac:dyDescent="0.2">
      <c r="A1298" s="286"/>
      <c r="B1298" s="101"/>
      <c r="C1298" s="95"/>
      <c r="D1298" s="101"/>
      <c r="E1298" s="102"/>
      <c r="F1298" s="103"/>
      <c r="G1298" s="284"/>
    </row>
    <row r="1299" spans="1:123" ht="24" customHeight="1" x14ac:dyDescent="0.2">
      <c r="A1299" s="287" t="str">
        <f>B1257</f>
        <v/>
      </c>
      <c r="B1299" s="377" t="str">
        <f>C1257</f>
        <v/>
      </c>
      <c r="C1299" s="377"/>
      <c r="D1299" s="109" t="s">
        <v>34</v>
      </c>
      <c r="E1299" s="110"/>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7" t="str">
        <f>Comitente</f>
        <v>CA.ME. SAN JUAN SOCIEDAD DEL ESTADO</v>
      </c>
      <c r="C1302" s="92"/>
      <c r="D1302" s="98"/>
      <c r="E1302" s="98"/>
      <c r="F1302" s="99"/>
      <c r="G1302" s="273"/>
    </row>
    <row r="1303" spans="1:123" ht="24" customHeight="1" x14ac:dyDescent="0.2">
      <c r="A1303" s="272" t="s">
        <v>603</v>
      </c>
      <c r="B1303" s="97">
        <f>Contratista</f>
        <v>0</v>
      </c>
      <c r="C1303" s="93"/>
      <c r="D1303" s="93"/>
      <c r="E1303" s="93"/>
      <c r="F1303" s="100"/>
      <c r="G1303" s="274"/>
    </row>
    <row r="1304" spans="1:123" ht="24" customHeight="1" x14ac:dyDescent="0.2">
      <c r="A1304" s="272" t="s">
        <v>24</v>
      </c>
      <c r="B1304" s="391" t="str">
        <f>Obra</f>
        <v>CIERRE PERIMETRAL - OBRA CIVIL Ca.Me. SAN JUAN S.E.</v>
      </c>
      <c r="C1304" s="391"/>
      <c r="D1304" s="391"/>
      <c r="E1304" s="93"/>
      <c r="F1304" s="100" t="s">
        <v>38</v>
      </c>
      <c r="G1304" s="275">
        <f>Fecha_Base</f>
        <v>44711</v>
      </c>
    </row>
    <row r="1305" spans="1:123" ht="24" customHeight="1" x14ac:dyDescent="0.2">
      <c r="A1305" s="276" t="s">
        <v>601</v>
      </c>
      <c r="B1305" s="94" t="str">
        <f>Ubicación</f>
        <v>DEPARTAMENTO SARMIENTO</v>
      </c>
      <c r="C1305" s="94"/>
      <c r="D1305" s="101"/>
      <c r="E1305" s="102"/>
      <c r="F1305" s="103"/>
      <c r="G1305" s="277"/>
    </row>
    <row r="1306" spans="1:123" ht="24" customHeight="1" x14ac:dyDescent="0.2">
      <c r="A1306" s="276" t="s">
        <v>39</v>
      </c>
      <c r="B1306" s="104" t="str">
        <f>IFERROR(VALUE(LEFT(B1307,FIND(".",B1307)-1)),"")</f>
        <v/>
      </c>
      <c r="C1306" s="95" t="str">
        <f>IFERROR(VLOOKUP(B1306,Tabla_CyP,2,FALSE),"")</f>
        <v/>
      </c>
      <c r="D1306" s="95"/>
      <c r="E1306" s="102"/>
      <c r="F1306" s="103"/>
      <c r="G1306" s="277"/>
    </row>
    <row r="1307" spans="1:123" ht="24" customHeight="1" x14ac:dyDescent="0.2">
      <c r="A1307" s="276" t="s">
        <v>25</v>
      </c>
      <c r="B1307" s="105" t="str">
        <f>IFERROR(VLOOKUP(COUNTIF($A$1:A1307,"ANALISIS DE PRECIOS"),Tabla_NumeroItem,2,FALSE),"")</f>
        <v/>
      </c>
      <c r="C1307" s="95" t="str">
        <f>IFERROR(VLOOKUP(B1307,Tabla_CyP,2,FALSE),"")</f>
        <v/>
      </c>
      <c r="D1307" s="101"/>
      <c r="E1307" s="102"/>
      <c r="F1307" s="100" t="s">
        <v>26</v>
      </c>
      <c r="G1307" s="278" t="str">
        <f>IFERROR(VLOOKUP(B1307,Tabla_CyP,4,FALSE),"")</f>
        <v/>
      </c>
    </row>
    <row r="1308" spans="1:123" ht="24" customHeight="1" x14ac:dyDescent="0.2">
      <c r="A1308" s="276"/>
      <c r="B1308" s="94"/>
      <c r="C1308" s="95"/>
      <c r="D1308" s="101"/>
      <c r="E1308" s="102"/>
      <c r="F1308" s="103"/>
      <c r="G1308" s="277"/>
    </row>
    <row r="1309" spans="1:123" ht="24" customHeight="1" x14ac:dyDescent="0.2">
      <c r="A1309" s="378" t="s">
        <v>507</v>
      </c>
      <c r="B1309" s="379"/>
      <c r="C1309" s="380" t="s">
        <v>0</v>
      </c>
      <c r="D1309" s="380" t="s">
        <v>27</v>
      </c>
      <c r="E1309" s="386" t="s">
        <v>28</v>
      </c>
      <c r="F1309" s="388" t="s">
        <v>29</v>
      </c>
      <c r="G1309" s="388" t="s">
        <v>30</v>
      </c>
    </row>
    <row r="1310" spans="1:123" s="107" customFormat="1" ht="24" customHeight="1" x14ac:dyDescent="0.2">
      <c r="A1310" s="106" t="s">
        <v>508</v>
      </c>
      <c r="B1310" s="106" t="s">
        <v>509</v>
      </c>
      <c r="C1310" s="381"/>
      <c r="D1310" s="381"/>
      <c r="E1310" s="387"/>
      <c r="F1310" s="389"/>
      <c r="G1310" s="389"/>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9"/>
      <c r="B1311" s="108"/>
      <c r="C1311" s="267" t="s">
        <v>604</v>
      </c>
      <c r="D1311" s="109"/>
      <c r="E1311" s="110"/>
      <c r="F1311" s="111"/>
      <c r="G1311" s="280"/>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1">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1">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1">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1">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1">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1">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1">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1">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1">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1">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1">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1">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1">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1">
        <f t="shared" si="395"/>
        <v>0</v>
      </c>
    </row>
    <row r="1326" spans="1:7" ht="24" customHeight="1" x14ac:dyDescent="0.2">
      <c r="A1326" s="282"/>
      <c r="B1326" s="95"/>
      <c r="C1326" s="95"/>
      <c r="D1326" s="101"/>
      <c r="E1326" s="102"/>
      <c r="F1326" s="268" t="s">
        <v>31</v>
      </c>
      <c r="G1326" s="283">
        <f>SUBTOTAL(9,G1312:G1325)</f>
        <v>0</v>
      </c>
    </row>
    <row r="1327" spans="1:7" ht="24" customHeight="1" x14ac:dyDescent="0.2">
      <c r="A1327" s="282"/>
      <c r="B1327" s="95"/>
      <c r="C1327" s="266" t="s">
        <v>605</v>
      </c>
      <c r="D1327" s="101"/>
      <c r="E1327" s="102"/>
      <c r="F1327" s="103"/>
      <c r="G1327" s="284"/>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1">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1">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1">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1">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1">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1">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1">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1">
        <f t="shared" si="400"/>
        <v>0</v>
      </c>
    </row>
    <row r="1336" spans="1:7" ht="24" customHeight="1" x14ac:dyDescent="0.2">
      <c r="A1336" s="282"/>
      <c r="B1336" s="95"/>
      <c r="C1336" s="95"/>
      <c r="D1336" s="101"/>
      <c r="E1336" s="102"/>
      <c r="F1336" s="268" t="s">
        <v>32</v>
      </c>
      <c r="G1336" s="283">
        <f>SUBTOTAL(9,G1328:G1335)</f>
        <v>0</v>
      </c>
    </row>
    <row r="1337" spans="1:7" ht="24" customHeight="1" x14ac:dyDescent="0.2">
      <c r="A1337" s="282"/>
      <c r="B1337" s="95"/>
      <c r="C1337" s="266" t="s">
        <v>606</v>
      </c>
      <c r="D1337" s="101"/>
      <c r="E1337" s="102"/>
      <c r="F1337" s="103"/>
      <c r="G1337" s="284"/>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1">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1">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1">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1">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1">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1">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1">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1">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1">
        <f t="shared" si="405"/>
        <v>0</v>
      </c>
    </row>
    <row r="1347" spans="1:123" ht="24" customHeight="1" x14ac:dyDescent="0.2">
      <c r="A1347" s="285"/>
      <c r="B1347" s="101"/>
      <c r="C1347" s="95"/>
      <c r="D1347" s="101"/>
      <c r="E1347" s="102"/>
      <c r="F1347" s="268" t="s">
        <v>33</v>
      </c>
      <c r="G1347" s="283">
        <f>SUBTOTAL(9,G1338:G1346)</f>
        <v>0</v>
      </c>
    </row>
    <row r="1348" spans="1:123" ht="24" customHeight="1" x14ac:dyDescent="0.2">
      <c r="A1348" s="286"/>
      <c r="B1348" s="101"/>
      <c r="C1348" s="95"/>
      <c r="D1348" s="101"/>
      <c r="E1348" s="102"/>
      <c r="F1348" s="103"/>
      <c r="G1348" s="284"/>
    </row>
    <row r="1349" spans="1:123" ht="24" customHeight="1" x14ac:dyDescent="0.2">
      <c r="A1349" s="287" t="str">
        <f>B1307</f>
        <v/>
      </c>
      <c r="B1349" s="288" t="str">
        <f>C1307</f>
        <v/>
      </c>
      <c r="C1349" s="109"/>
      <c r="D1349" s="109" t="s">
        <v>34</v>
      </c>
      <c r="E1349" s="110"/>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7" t="str">
        <f>Comitente</f>
        <v>CA.ME. SAN JUAN SOCIEDAD DEL ESTADO</v>
      </c>
      <c r="C1352" s="92"/>
      <c r="D1352" s="98"/>
      <c r="E1352" s="98"/>
      <c r="F1352" s="99"/>
      <c r="G1352" s="273"/>
    </row>
    <row r="1353" spans="1:123" ht="24" customHeight="1" x14ac:dyDescent="0.2">
      <c r="A1353" s="272" t="s">
        <v>603</v>
      </c>
      <c r="B1353" s="97">
        <f>Contratista</f>
        <v>0</v>
      </c>
      <c r="C1353" s="93"/>
      <c r="D1353" s="93"/>
      <c r="E1353" s="93"/>
      <c r="F1353" s="100"/>
      <c r="G1353" s="274"/>
    </row>
    <row r="1354" spans="1:123" ht="24" customHeight="1" x14ac:dyDescent="0.2">
      <c r="A1354" s="272" t="s">
        <v>24</v>
      </c>
      <c r="B1354" s="391" t="str">
        <f>Obra</f>
        <v>CIERRE PERIMETRAL - OBRA CIVIL Ca.Me. SAN JUAN S.E.</v>
      </c>
      <c r="C1354" s="391"/>
      <c r="D1354" s="391"/>
      <c r="E1354" s="93"/>
      <c r="F1354" s="100" t="s">
        <v>38</v>
      </c>
      <c r="G1354" s="275">
        <f>Fecha_Base</f>
        <v>44711</v>
      </c>
    </row>
    <row r="1355" spans="1:123" ht="24" customHeight="1" x14ac:dyDescent="0.2">
      <c r="A1355" s="276" t="s">
        <v>601</v>
      </c>
      <c r="B1355" s="94" t="str">
        <f>Ubicación</f>
        <v>DEPARTAMENTO SARMIENTO</v>
      </c>
      <c r="C1355" s="94"/>
      <c r="D1355" s="101"/>
      <c r="E1355" s="102"/>
      <c r="F1355" s="103"/>
      <c r="G1355" s="277"/>
    </row>
    <row r="1356" spans="1:123" ht="24" customHeight="1" x14ac:dyDescent="0.2">
      <c r="A1356" s="276" t="s">
        <v>39</v>
      </c>
      <c r="B1356" s="104" t="str">
        <f>IFERROR(VALUE(LEFT(B1357,FIND(".",B1357)-1)),"")</f>
        <v/>
      </c>
      <c r="C1356" s="95" t="str">
        <f>IFERROR(VLOOKUP(B1356,Tabla_CyP,2,FALSE),"")</f>
        <v/>
      </c>
      <c r="D1356" s="95"/>
      <c r="E1356" s="102"/>
      <c r="F1356" s="103"/>
      <c r="G1356" s="277"/>
    </row>
    <row r="1357" spans="1:123" ht="24" customHeight="1" x14ac:dyDescent="0.2">
      <c r="A1357" s="276" t="s">
        <v>25</v>
      </c>
      <c r="B1357" s="105" t="str">
        <f>IFERROR(VLOOKUP(COUNTIF($A$1:A1357,"ANALISIS DE PRECIOS"),Tabla_NumeroItem,2,FALSE),"")</f>
        <v/>
      </c>
      <c r="C1357" s="95" t="str">
        <f>IFERROR(VLOOKUP(B1357,Tabla_CyP,2,FALSE),"")</f>
        <v/>
      </c>
      <c r="D1357" s="101"/>
      <c r="E1357" s="102"/>
      <c r="F1357" s="100" t="s">
        <v>26</v>
      </c>
      <c r="G1357" s="278" t="str">
        <f>IFERROR(VLOOKUP(B1357,Tabla_CyP,4,FALSE),"")</f>
        <v/>
      </c>
    </row>
    <row r="1358" spans="1:123" ht="24" customHeight="1" x14ac:dyDescent="0.2">
      <c r="A1358" s="276"/>
      <c r="B1358" s="94"/>
      <c r="C1358" s="95"/>
      <c r="D1358" s="101"/>
      <c r="E1358" s="102"/>
      <c r="F1358" s="103"/>
      <c r="G1358" s="277"/>
    </row>
    <row r="1359" spans="1:123" ht="24" customHeight="1" x14ac:dyDescent="0.2">
      <c r="A1359" s="378" t="s">
        <v>507</v>
      </c>
      <c r="B1359" s="379"/>
      <c r="C1359" s="380" t="s">
        <v>0</v>
      </c>
      <c r="D1359" s="380" t="s">
        <v>27</v>
      </c>
      <c r="E1359" s="386" t="s">
        <v>28</v>
      </c>
      <c r="F1359" s="388" t="s">
        <v>29</v>
      </c>
      <c r="G1359" s="388" t="s">
        <v>30</v>
      </c>
    </row>
    <row r="1360" spans="1:123" s="107" customFormat="1" ht="24" customHeight="1" x14ac:dyDescent="0.2">
      <c r="A1360" s="106" t="s">
        <v>508</v>
      </c>
      <c r="B1360" s="106" t="s">
        <v>509</v>
      </c>
      <c r="C1360" s="381"/>
      <c r="D1360" s="381"/>
      <c r="E1360" s="387"/>
      <c r="F1360" s="389"/>
      <c r="G1360" s="389"/>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9"/>
      <c r="B1361" s="108"/>
      <c r="C1361" s="267" t="s">
        <v>604</v>
      </c>
      <c r="D1361" s="109"/>
      <c r="E1361" s="110"/>
      <c r="F1361" s="111"/>
      <c r="G1361" s="280"/>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1">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1">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1">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1">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1">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1">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1">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1">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1">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1">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1">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1">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1">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1">
        <f t="shared" si="410"/>
        <v>0</v>
      </c>
    </row>
    <row r="1376" spans="1:7" ht="24" customHeight="1" x14ac:dyDescent="0.2">
      <c r="A1376" s="282"/>
      <c r="B1376" s="95"/>
      <c r="C1376" s="95"/>
      <c r="D1376" s="101"/>
      <c r="E1376" s="102"/>
      <c r="F1376" s="268" t="s">
        <v>31</v>
      </c>
      <c r="G1376" s="283">
        <f>SUBTOTAL(9,G1362:G1375)</f>
        <v>0</v>
      </c>
    </row>
    <row r="1377" spans="1:7" ht="24" customHeight="1" x14ac:dyDescent="0.2">
      <c r="A1377" s="282"/>
      <c r="B1377" s="95"/>
      <c r="C1377" s="266" t="s">
        <v>605</v>
      </c>
      <c r="D1377" s="101"/>
      <c r="E1377" s="102"/>
      <c r="F1377" s="103"/>
      <c r="G1377" s="284"/>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1">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1">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1">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1">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1">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1">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1">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1">
        <f t="shared" si="415"/>
        <v>0</v>
      </c>
    </row>
    <row r="1386" spans="1:7" ht="24" customHeight="1" x14ac:dyDescent="0.2">
      <c r="A1386" s="282"/>
      <c r="B1386" s="95"/>
      <c r="C1386" s="95"/>
      <c r="D1386" s="101"/>
      <c r="E1386" s="102"/>
      <c r="F1386" s="268" t="s">
        <v>32</v>
      </c>
      <c r="G1386" s="283">
        <f>SUBTOTAL(9,G1378:G1385)</f>
        <v>0</v>
      </c>
    </row>
    <row r="1387" spans="1:7" ht="24" customHeight="1" x14ac:dyDescent="0.2">
      <c r="A1387" s="282"/>
      <c r="B1387" s="95"/>
      <c r="C1387" s="266" t="s">
        <v>606</v>
      </c>
      <c r="D1387" s="101"/>
      <c r="E1387" s="102"/>
      <c r="F1387" s="103"/>
      <c r="G1387" s="284"/>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1">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1">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1">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1">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1">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1">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1">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1">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1">
        <f t="shared" si="420"/>
        <v>0</v>
      </c>
    </row>
    <row r="1397" spans="1:7" ht="24" customHeight="1" x14ac:dyDescent="0.2">
      <c r="A1397" s="285"/>
      <c r="B1397" s="101"/>
      <c r="C1397" s="95"/>
      <c r="D1397" s="101"/>
      <c r="E1397" s="102"/>
      <c r="F1397" s="268" t="s">
        <v>33</v>
      </c>
      <c r="G1397" s="283">
        <f>SUBTOTAL(9,G1388:G1396)</f>
        <v>0</v>
      </c>
    </row>
    <row r="1398" spans="1:7" ht="24" customHeight="1" x14ac:dyDescent="0.2">
      <c r="A1398" s="286"/>
      <c r="B1398" s="101"/>
      <c r="C1398" s="95"/>
      <c r="D1398" s="101"/>
      <c r="E1398" s="102"/>
      <c r="F1398" s="103"/>
      <c r="G1398" s="284"/>
    </row>
    <row r="1399" spans="1:7" ht="24" customHeight="1" x14ac:dyDescent="0.2">
      <c r="A1399" s="287" t="str">
        <f>B1357</f>
        <v/>
      </c>
      <c r="B1399" s="288" t="str">
        <f>C1357</f>
        <v/>
      </c>
      <c r="C1399" s="109"/>
      <c r="D1399" s="109" t="s">
        <v>34</v>
      </c>
      <c r="E1399" s="110"/>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7" t="str">
        <f>Comitente</f>
        <v>CA.ME. SAN JUAN SOCIEDAD DEL ESTADO</v>
      </c>
      <c r="C1402" s="92"/>
      <c r="D1402" s="98"/>
      <c r="E1402" s="98"/>
      <c r="F1402" s="99"/>
      <c r="G1402" s="273"/>
    </row>
    <row r="1403" spans="1:7" ht="24" customHeight="1" x14ac:dyDescent="0.2">
      <c r="A1403" s="272" t="s">
        <v>603</v>
      </c>
      <c r="B1403" s="97">
        <f>Contratista</f>
        <v>0</v>
      </c>
      <c r="C1403" s="93"/>
      <c r="D1403" s="93"/>
      <c r="E1403" s="93"/>
      <c r="F1403" s="100"/>
      <c r="G1403" s="274"/>
    </row>
    <row r="1404" spans="1:7" ht="24" customHeight="1" x14ac:dyDescent="0.2">
      <c r="A1404" s="272" t="s">
        <v>24</v>
      </c>
      <c r="B1404" s="391" t="str">
        <f>Obra</f>
        <v>CIERRE PERIMETRAL - OBRA CIVIL Ca.Me. SAN JUAN S.E.</v>
      </c>
      <c r="C1404" s="391"/>
      <c r="D1404" s="391"/>
      <c r="E1404" s="93"/>
      <c r="F1404" s="100" t="s">
        <v>38</v>
      </c>
      <c r="G1404" s="275">
        <f>Fecha_Base</f>
        <v>44711</v>
      </c>
    </row>
    <row r="1405" spans="1:7" ht="24" customHeight="1" x14ac:dyDescent="0.2">
      <c r="A1405" s="276" t="s">
        <v>601</v>
      </c>
      <c r="B1405" s="94" t="str">
        <f>Ubicación</f>
        <v>DEPARTAMENTO SARMIENTO</v>
      </c>
      <c r="C1405" s="94"/>
      <c r="D1405" s="101"/>
      <c r="E1405" s="102"/>
      <c r="F1405" s="103"/>
      <c r="G1405" s="277"/>
    </row>
    <row r="1406" spans="1:7" ht="24" customHeight="1" x14ac:dyDescent="0.2">
      <c r="A1406" s="276" t="s">
        <v>39</v>
      </c>
      <c r="B1406" s="104" t="str">
        <f>IFERROR(VALUE(LEFT(B1407,FIND(".",B1407)-1)),"")</f>
        <v/>
      </c>
      <c r="C1406" s="95" t="str">
        <f>IFERROR(VLOOKUP(B1406,Tabla_CyP,2,FALSE),"")</f>
        <v/>
      </c>
      <c r="D1406" s="95"/>
      <c r="E1406" s="102"/>
      <c r="F1406" s="103"/>
      <c r="G1406" s="277"/>
    </row>
    <row r="1407" spans="1:7" ht="24" customHeight="1" x14ac:dyDescent="0.2">
      <c r="A1407" s="276" t="s">
        <v>25</v>
      </c>
      <c r="B1407" s="105" t="str">
        <f>IFERROR(VLOOKUP(COUNTIF($A$1:A1407,"ANALISIS DE PRECIOS"),Tabla_NumeroItem,2,FALSE),"")</f>
        <v/>
      </c>
      <c r="C1407" s="95" t="str">
        <f>IFERROR(VLOOKUP(B1407,Tabla_CyP,2,FALSE),"")</f>
        <v/>
      </c>
      <c r="D1407" s="101"/>
      <c r="E1407" s="102"/>
      <c r="F1407" s="100" t="s">
        <v>26</v>
      </c>
      <c r="G1407" s="278" t="str">
        <f>IFERROR(VLOOKUP(B1407,Tabla_CyP,4,FALSE),"")</f>
        <v/>
      </c>
    </row>
    <row r="1408" spans="1:7" ht="24" customHeight="1" x14ac:dyDescent="0.2">
      <c r="A1408" s="276"/>
      <c r="B1408" s="94"/>
      <c r="C1408" s="95"/>
      <c r="D1408" s="101"/>
      <c r="E1408" s="102"/>
      <c r="F1408" s="103"/>
      <c r="G1408" s="277"/>
    </row>
    <row r="1409" spans="1:123" ht="24" customHeight="1" x14ac:dyDescent="0.2">
      <c r="A1409" s="378" t="s">
        <v>507</v>
      </c>
      <c r="B1409" s="379"/>
      <c r="C1409" s="380" t="s">
        <v>0</v>
      </c>
      <c r="D1409" s="380" t="s">
        <v>27</v>
      </c>
      <c r="E1409" s="386" t="s">
        <v>28</v>
      </c>
      <c r="F1409" s="388" t="s">
        <v>29</v>
      </c>
      <c r="G1409" s="388" t="s">
        <v>30</v>
      </c>
    </row>
    <row r="1410" spans="1:123" s="107" customFormat="1" ht="24" customHeight="1" x14ac:dyDescent="0.2">
      <c r="A1410" s="106" t="s">
        <v>508</v>
      </c>
      <c r="B1410" s="106" t="s">
        <v>509</v>
      </c>
      <c r="C1410" s="381"/>
      <c r="D1410" s="381"/>
      <c r="E1410" s="387"/>
      <c r="F1410" s="389"/>
      <c r="G1410" s="389"/>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9"/>
      <c r="B1411" s="108"/>
      <c r="C1411" s="267" t="s">
        <v>604</v>
      </c>
      <c r="D1411" s="109"/>
      <c r="E1411" s="110"/>
      <c r="F1411" s="111"/>
      <c r="G1411" s="280"/>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1">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1">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1">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1">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1">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1">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1">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1">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1">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1">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1">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1">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1">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1">
        <f t="shared" si="425"/>
        <v>0</v>
      </c>
    </row>
    <row r="1426" spans="1:7" ht="24" customHeight="1" x14ac:dyDescent="0.2">
      <c r="A1426" s="282"/>
      <c r="B1426" s="95"/>
      <c r="C1426" s="95"/>
      <c r="D1426" s="101"/>
      <c r="E1426" s="102"/>
      <c r="F1426" s="268" t="s">
        <v>31</v>
      </c>
      <c r="G1426" s="283">
        <f>SUBTOTAL(9,G1412:G1425)</f>
        <v>0</v>
      </c>
    </row>
    <row r="1427" spans="1:7" ht="24" customHeight="1" x14ac:dyDescent="0.2">
      <c r="A1427" s="282"/>
      <c r="B1427" s="95"/>
      <c r="C1427" s="266" t="s">
        <v>605</v>
      </c>
      <c r="D1427" s="101"/>
      <c r="E1427" s="102"/>
      <c r="F1427" s="103"/>
      <c r="G1427" s="284"/>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1">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1">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1">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1">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1">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1">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1">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1">
        <f t="shared" si="430"/>
        <v>0</v>
      </c>
    </row>
    <row r="1436" spans="1:7" ht="24" customHeight="1" x14ac:dyDescent="0.2">
      <c r="A1436" s="282"/>
      <c r="B1436" s="95"/>
      <c r="C1436" s="95"/>
      <c r="D1436" s="101"/>
      <c r="E1436" s="102"/>
      <c r="F1436" s="268" t="s">
        <v>32</v>
      </c>
      <c r="G1436" s="283">
        <f>SUBTOTAL(9,G1428:G1435)</f>
        <v>0</v>
      </c>
    </row>
    <row r="1437" spans="1:7" ht="24" customHeight="1" x14ac:dyDescent="0.2">
      <c r="A1437" s="282"/>
      <c r="B1437" s="95"/>
      <c r="C1437" s="266" t="s">
        <v>606</v>
      </c>
      <c r="D1437" s="101"/>
      <c r="E1437" s="102"/>
      <c r="F1437" s="103"/>
      <c r="G1437" s="284"/>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1">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1">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1">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1">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1">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1">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1">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1">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1">
        <f t="shared" si="435"/>
        <v>0</v>
      </c>
    </row>
    <row r="1447" spans="1:7" ht="24" customHeight="1" x14ac:dyDescent="0.2">
      <c r="A1447" s="285"/>
      <c r="B1447" s="101"/>
      <c r="C1447" s="95"/>
      <c r="D1447" s="101"/>
      <c r="E1447" s="102"/>
      <c r="F1447" s="268" t="s">
        <v>33</v>
      </c>
      <c r="G1447" s="283">
        <f>SUBTOTAL(9,G1438:G1446)</f>
        <v>0</v>
      </c>
    </row>
    <row r="1448" spans="1:7" ht="24" customHeight="1" x14ac:dyDescent="0.2">
      <c r="A1448" s="286"/>
      <c r="B1448" s="101"/>
      <c r="C1448" s="95"/>
      <c r="D1448" s="101"/>
      <c r="E1448" s="102"/>
      <c r="F1448" s="103"/>
      <c r="G1448" s="284"/>
    </row>
    <row r="1449" spans="1:7" ht="24" customHeight="1" x14ac:dyDescent="0.2">
      <c r="A1449" s="287" t="str">
        <f>B1407</f>
        <v/>
      </c>
      <c r="B1449" s="288" t="str">
        <f>C1407</f>
        <v/>
      </c>
      <c r="C1449" s="109"/>
      <c r="D1449" s="109" t="s">
        <v>34</v>
      </c>
      <c r="E1449" s="110"/>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7" t="str">
        <f>Comitente</f>
        <v>CA.ME. SAN JUAN SOCIEDAD DEL ESTADO</v>
      </c>
      <c r="C1452" s="92"/>
      <c r="D1452" s="98"/>
      <c r="E1452" s="98"/>
      <c r="F1452" s="99"/>
      <c r="G1452" s="273"/>
    </row>
    <row r="1453" spans="1:7" ht="24" customHeight="1" x14ac:dyDescent="0.2">
      <c r="A1453" s="272" t="s">
        <v>603</v>
      </c>
      <c r="B1453" s="97">
        <f>Contratista</f>
        <v>0</v>
      </c>
      <c r="C1453" s="93"/>
      <c r="D1453" s="93"/>
      <c r="E1453" s="93"/>
      <c r="F1453" s="100"/>
      <c r="G1453" s="274"/>
    </row>
    <row r="1454" spans="1:7" ht="24" customHeight="1" x14ac:dyDescent="0.2">
      <c r="A1454" s="272" t="s">
        <v>24</v>
      </c>
      <c r="B1454" s="391" t="str">
        <f>Obra</f>
        <v>CIERRE PERIMETRAL - OBRA CIVIL Ca.Me. SAN JUAN S.E.</v>
      </c>
      <c r="C1454" s="391"/>
      <c r="D1454" s="391"/>
      <c r="E1454" s="93"/>
      <c r="F1454" s="100" t="s">
        <v>38</v>
      </c>
      <c r="G1454" s="275">
        <f>Fecha_Base</f>
        <v>44711</v>
      </c>
    </row>
    <row r="1455" spans="1:7" ht="24" customHeight="1" x14ac:dyDescent="0.2">
      <c r="A1455" s="276" t="s">
        <v>601</v>
      </c>
      <c r="B1455" s="94" t="str">
        <f>Ubicación</f>
        <v>DEPARTAMENTO SARMIENTO</v>
      </c>
      <c r="C1455" s="94"/>
      <c r="D1455" s="101"/>
      <c r="E1455" s="102"/>
      <c r="F1455" s="103"/>
      <c r="G1455" s="277"/>
    </row>
    <row r="1456" spans="1:7" ht="24" customHeight="1" x14ac:dyDescent="0.2">
      <c r="A1456" s="276" t="s">
        <v>39</v>
      </c>
      <c r="B1456" s="104" t="str">
        <f>IFERROR(VALUE(LEFT(B1457,FIND(".",B1457)-1)),"")</f>
        <v/>
      </c>
      <c r="C1456" s="95" t="str">
        <f>IFERROR(VLOOKUP(B1456,Tabla_CyP,2,FALSE),"")</f>
        <v/>
      </c>
      <c r="D1456" s="95"/>
      <c r="E1456" s="102"/>
      <c r="F1456" s="103"/>
      <c r="G1456" s="277"/>
    </row>
    <row r="1457" spans="1:123" ht="24" customHeight="1" x14ac:dyDescent="0.2">
      <c r="A1457" s="276" t="s">
        <v>25</v>
      </c>
      <c r="B1457" s="105" t="str">
        <f>IFERROR(VLOOKUP(COUNTIF($A$1:A1457,"ANALISIS DE PRECIOS"),Tabla_NumeroItem,2,FALSE),"")</f>
        <v/>
      </c>
      <c r="C1457" s="95" t="str">
        <f>IFERROR(VLOOKUP(B1457,Tabla_CyP,2,FALSE),"")</f>
        <v/>
      </c>
      <c r="D1457" s="101"/>
      <c r="E1457" s="102"/>
      <c r="F1457" s="100" t="s">
        <v>26</v>
      </c>
      <c r="G1457" s="278" t="str">
        <f>IFERROR(VLOOKUP(B1457,Tabla_CyP,4,FALSE),"")</f>
        <v/>
      </c>
    </row>
    <row r="1458" spans="1:123" ht="24" customHeight="1" x14ac:dyDescent="0.2">
      <c r="A1458" s="276"/>
      <c r="B1458" s="94"/>
      <c r="C1458" s="95"/>
      <c r="D1458" s="101"/>
      <c r="E1458" s="102"/>
      <c r="F1458" s="103"/>
      <c r="G1458" s="277"/>
    </row>
    <row r="1459" spans="1:123" ht="24" customHeight="1" x14ac:dyDescent="0.2">
      <c r="A1459" s="378" t="s">
        <v>507</v>
      </c>
      <c r="B1459" s="379"/>
      <c r="C1459" s="380" t="s">
        <v>0</v>
      </c>
      <c r="D1459" s="380" t="s">
        <v>27</v>
      </c>
      <c r="E1459" s="386" t="s">
        <v>28</v>
      </c>
      <c r="F1459" s="388" t="s">
        <v>29</v>
      </c>
      <c r="G1459" s="388" t="s">
        <v>30</v>
      </c>
    </row>
    <row r="1460" spans="1:123" s="107" customFormat="1" ht="24" customHeight="1" x14ac:dyDescent="0.2">
      <c r="A1460" s="106" t="s">
        <v>508</v>
      </c>
      <c r="B1460" s="106" t="s">
        <v>509</v>
      </c>
      <c r="C1460" s="381"/>
      <c r="D1460" s="381"/>
      <c r="E1460" s="387"/>
      <c r="F1460" s="389"/>
      <c r="G1460" s="389"/>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9"/>
      <c r="B1461" s="108"/>
      <c r="C1461" s="267" t="s">
        <v>604</v>
      </c>
      <c r="D1461" s="109"/>
      <c r="E1461" s="110"/>
      <c r="F1461" s="111"/>
      <c r="G1461" s="280"/>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1">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1">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1">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1">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1">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1">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1">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1">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1">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1">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1">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1">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1">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1">
        <f t="shared" si="440"/>
        <v>0</v>
      </c>
    </row>
    <row r="1476" spans="1:7" ht="24" customHeight="1" x14ac:dyDescent="0.2">
      <c r="A1476" s="282"/>
      <c r="B1476" s="95"/>
      <c r="C1476" s="95"/>
      <c r="D1476" s="101"/>
      <c r="E1476" s="102"/>
      <c r="F1476" s="268" t="s">
        <v>31</v>
      </c>
      <c r="G1476" s="283">
        <f>SUBTOTAL(9,G1462:G1475)</f>
        <v>0</v>
      </c>
    </row>
    <row r="1477" spans="1:7" ht="24" customHeight="1" x14ac:dyDescent="0.2">
      <c r="A1477" s="282"/>
      <c r="B1477" s="95"/>
      <c r="C1477" s="266" t="s">
        <v>605</v>
      </c>
      <c r="D1477" s="101"/>
      <c r="E1477" s="102"/>
      <c r="F1477" s="103"/>
      <c r="G1477" s="284"/>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1">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1">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1">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1">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1">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1">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1">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1">
        <f t="shared" si="445"/>
        <v>0</v>
      </c>
    </row>
    <row r="1486" spans="1:7" ht="24" customHeight="1" x14ac:dyDescent="0.2">
      <c r="A1486" s="282"/>
      <c r="B1486" s="95"/>
      <c r="C1486" s="95"/>
      <c r="D1486" s="101"/>
      <c r="E1486" s="102"/>
      <c r="F1486" s="268" t="s">
        <v>32</v>
      </c>
      <c r="G1486" s="283">
        <f>SUBTOTAL(9,G1478:G1485)</f>
        <v>0</v>
      </c>
    </row>
    <row r="1487" spans="1:7" ht="24" customHeight="1" x14ac:dyDescent="0.2">
      <c r="A1487" s="282"/>
      <c r="B1487" s="95"/>
      <c r="C1487" s="266" t="s">
        <v>606</v>
      </c>
      <c r="D1487" s="101"/>
      <c r="E1487" s="102"/>
      <c r="F1487" s="103"/>
      <c r="G1487" s="284"/>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1">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1">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1">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1">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1">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1">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1">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1">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1">
        <f t="shared" si="450"/>
        <v>0</v>
      </c>
    </row>
    <row r="1497" spans="1:7" ht="24" customHeight="1" x14ac:dyDescent="0.2">
      <c r="A1497" s="285"/>
      <c r="B1497" s="101"/>
      <c r="C1497" s="95"/>
      <c r="D1497" s="101"/>
      <c r="E1497" s="102"/>
      <c r="F1497" s="268" t="s">
        <v>33</v>
      </c>
      <c r="G1497" s="283">
        <f>SUBTOTAL(9,G1488:G1496)</f>
        <v>0</v>
      </c>
    </row>
    <row r="1498" spans="1:7" ht="24" customHeight="1" x14ac:dyDescent="0.2">
      <c r="A1498" s="286"/>
      <c r="B1498" s="101"/>
      <c r="C1498" s="95"/>
      <c r="D1498" s="101"/>
      <c r="E1498" s="102"/>
      <c r="F1498" s="103"/>
      <c r="G1498" s="284"/>
    </row>
    <row r="1499" spans="1:7" ht="24" customHeight="1" x14ac:dyDescent="0.2">
      <c r="A1499" s="287" t="str">
        <f>B1457</f>
        <v/>
      </c>
      <c r="B1499" s="288" t="str">
        <f>C1457</f>
        <v/>
      </c>
      <c r="C1499" s="109"/>
      <c r="D1499" s="109" t="s">
        <v>34</v>
      </c>
      <c r="E1499" s="110"/>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7" t="str">
        <f>Comitente</f>
        <v>CA.ME. SAN JUAN SOCIEDAD DEL ESTADO</v>
      </c>
      <c r="C1502" s="92"/>
      <c r="D1502" s="98"/>
      <c r="E1502" s="98"/>
      <c r="F1502" s="99"/>
      <c r="G1502" s="273"/>
    </row>
    <row r="1503" spans="1:7" ht="24" customHeight="1" x14ac:dyDescent="0.2">
      <c r="A1503" s="272" t="s">
        <v>603</v>
      </c>
      <c r="B1503" s="97">
        <f>Contratista</f>
        <v>0</v>
      </c>
      <c r="C1503" s="93"/>
      <c r="D1503" s="93"/>
      <c r="E1503" s="93"/>
      <c r="F1503" s="100"/>
      <c r="G1503" s="274"/>
    </row>
    <row r="1504" spans="1:7" ht="24" customHeight="1" x14ac:dyDescent="0.2">
      <c r="A1504" s="272" t="s">
        <v>24</v>
      </c>
      <c r="B1504" s="391" t="str">
        <f>Obra</f>
        <v>CIERRE PERIMETRAL - OBRA CIVIL Ca.Me. SAN JUAN S.E.</v>
      </c>
      <c r="C1504" s="391"/>
      <c r="D1504" s="391"/>
      <c r="E1504" s="93"/>
      <c r="F1504" s="100" t="s">
        <v>38</v>
      </c>
      <c r="G1504" s="275">
        <f>Fecha_Base</f>
        <v>44711</v>
      </c>
    </row>
    <row r="1505" spans="1:123" ht="24" customHeight="1" x14ac:dyDescent="0.2">
      <c r="A1505" s="276" t="s">
        <v>601</v>
      </c>
      <c r="B1505" s="94" t="str">
        <f>Ubicación</f>
        <v>DEPARTAMENTO SARMIENTO</v>
      </c>
      <c r="C1505" s="94"/>
      <c r="D1505" s="101"/>
      <c r="E1505" s="102"/>
      <c r="F1505" s="103"/>
      <c r="G1505" s="277"/>
    </row>
    <row r="1506" spans="1:123" ht="24" customHeight="1" x14ac:dyDescent="0.2">
      <c r="A1506" s="276" t="s">
        <v>39</v>
      </c>
      <c r="B1506" s="104" t="str">
        <f>IFERROR(VALUE(LEFT(B1507,FIND(".",B1507)-1)),"")</f>
        <v/>
      </c>
      <c r="C1506" s="95" t="str">
        <f>IFERROR(VLOOKUP(B1506,Tabla_CyP,2,FALSE),"")</f>
        <v/>
      </c>
      <c r="D1506" s="95"/>
      <c r="E1506" s="102"/>
      <c r="F1506" s="103"/>
      <c r="G1506" s="277"/>
    </row>
    <row r="1507" spans="1:123" ht="24" customHeight="1" x14ac:dyDescent="0.2">
      <c r="A1507" s="276" t="s">
        <v>25</v>
      </c>
      <c r="B1507" s="105" t="str">
        <f>IFERROR(VLOOKUP(COUNTIF($A$1:A1507,"ANALISIS DE PRECIOS"),Tabla_NumeroItem,2,FALSE),"")</f>
        <v/>
      </c>
      <c r="C1507" s="382" t="str">
        <f>IFERROR(VLOOKUP(B1507,Tabla_CyP,2,FALSE),"")</f>
        <v/>
      </c>
      <c r="D1507" s="382"/>
      <c r="E1507" s="102"/>
      <c r="F1507" s="100" t="s">
        <v>26</v>
      </c>
      <c r="G1507" s="278" t="str">
        <f>IFERROR(VLOOKUP(B1507,Tabla_CyP,4,FALSE),"")</f>
        <v/>
      </c>
    </row>
    <row r="1508" spans="1:123" ht="24" customHeight="1" x14ac:dyDescent="0.2">
      <c r="A1508" s="276"/>
      <c r="B1508" s="94"/>
      <c r="C1508" s="383"/>
      <c r="D1508" s="383"/>
      <c r="E1508" s="102"/>
      <c r="F1508" s="103"/>
      <c r="G1508" s="277"/>
    </row>
    <row r="1509" spans="1:123" ht="24" customHeight="1" x14ac:dyDescent="0.2">
      <c r="A1509" s="378" t="s">
        <v>507</v>
      </c>
      <c r="B1509" s="379"/>
      <c r="C1509" s="380" t="s">
        <v>0</v>
      </c>
      <c r="D1509" s="380" t="s">
        <v>27</v>
      </c>
      <c r="E1509" s="386" t="s">
        <v>28</v>
      </c>
      <c r="F1509" s="388" t="s">
        <v>29</v>
      </c>
      <c r="G1509" s="388" t="s">
        <v>30</v>
      </c>
    </row>
    <row r="1510" spans="1:123" s="107" customFormat="1" ht="24" customHeight="1" x14ac:dyDescent="0.2">
      <c r="A1510" s="106" t="s">
        <v>508</v>
      </c>
      <c r="B1510" s="106" t="s">
        <v>509</v>
      </c>
      <c r="C1510" s="381"/>
      <c r="D1510" s="381"/>
      <c r="E1510" s="387"/>
      <c r="F1510" s="389"/>
      <c r="G1510" s="389"/>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9"/>
      <c r="B1511" s="108"/>
      <c r="C1511" s="267" t="s">
        <v>604</v>
      </c>
      <c r="D1511" s="109"/>
      <c r="E1511" s="110"/>
      <c r="F1511" s="111"/>
      <c r="G1511" s="280"/>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1">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1">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1">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1">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1">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1">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1">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1">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1">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1">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1">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1">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1">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1">
        <f t="shared" si="455"/>
        <v>0</v>
      </c>
    </row>
    <row r="1526" spans="1:7" ht="24" customHeight="1" x14ac:dyDescent="0.2">
      <c r="A1526" s="282"/>
      <c r="B1526" s="95"/>
      <c r="C1526" s="95"/>
      <c r="D1526" s="101"/>
      <c r="E1526" s="102"/>
      <c r="F1526" s="268" t="s">
        <v>31</v>
      </c>
      <c r="G1526" s="283">
        <f>SUBTOTAL(9,G1512:G1525)</f>
        <v>0</v>
      </c>
    </row>
    <row r="1527" spans="1:7" ht="24" customHeight="1" x14ac:dyDescent="0.2">
      <c r="A1527" s="282"/>
      <c r="B1527" s="95"/>
      <c r="C1527" s="266" t="s">
        <v>605</v>
      </c>
      <c r="D1527" s="101"/>
      <c r="E1527" s="102"/>
      <c r="F1527" s="103"/>
      <c r="G1527" s="284"/>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1">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1">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1">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1">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1">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1">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1">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1">
        <f t="shared" si="460"/>
        <v>0</v>
      </c>
    </row>
    <row r="1536" spans="1:7" ht="24" customHeight="1" x14ac:dyDescent="0.2">
      <c r="A1536" s="282"/>
      <c r="B1536" s="95"/>
      <c r="C1536" s="95"/>
      <c r="D1536" s="101"/>
      <c r="E1536" s="102"/>
      <c r="F1536" s="268" t="s">
        <v>32</v>
      </c>
      <c r="G1536" s="283">
        <f>SUBTOTAL(9,G1528:G1535)</f>
        <v>0</v>
      </c>
    </row>
    <row r="1537" spans="1:7" ht="24" customHeight="1" x14ac:dyDescent="0.2">
      <c r="A1537" s="282"/>
      <c r="B1537" s="95"/>
      <c r="C1537" s="266" t="s">
        <v>606</v>
      </c>
      <c r="D1537" s="101"/>
      <c r="E1537" s="102"/>
      <c r="F1537" s="103"/>
      <c r="G1537" s="284"/>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1">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1">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1">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1">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1">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1">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1">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1">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1">
        <f t="shared" si="465"/>
        <v>0</v>
      </c>
    </row>
    <row r="1547" spans="1:7" ht="24" customHeight="1" x14ac:dyDescent="0.2">
      <c r="A1547" s="285"/>
      <c r="B1547" s="101"/>
      <c r="C1547" s="95"/>
      <c r="D1547" s="101"/>
      <c r="E1547" s="102"/>
      <c r="F1547" s="268" t="s">
        <v>33</v>
      </c>
      <c r="G1547" s="283">
        <f>SUBTOTAL(9,G1538:G1546)</f>
        <v>0</v>
      </c>
    </row>
    <row r="1548" spans="1:7" ht="24" customHeight="1" x14ac:dyDescent="0.2">
      <c r="A1548" s="286"/>
      <c r="B1548" s="101"/>
      <c r="C1548" s="95"/>
      <c r="D1548" s="101"/>
      <c r="E1548" s="102"/>
      <c r="F1548" s="103"/>
      <c r="G1548" s="284"/>
    </row>
    <row r="1549" spans="1:7" ht="24" customHeight="1" x14ac:dyDescent="0.2">
      <c r="A1549" s="287" t="str">
        <f>B1507</f>
        <v/>
      </c>
      <c r="B1549" s="377" t="str">
        <f>C1507</f>
        <v/>
      </c>
      <c r="C1549" s="377"/>
      <c r="D1549" s="109" t="s">
        <v>34</v>
      </c>
      <c r="E1549" s="110"/>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7" t="str">
        <f>Comitente</f>
        <v>CA.ME. SAN JUAN SOCIEDAD DEL ESTADO</v>
      </c>
      <c r="C1552" s="92"/>
      <c r="D1552" s="98"/>
      <c r="E1552" s="98"/>
      <c r="F1552" s="99"/>
      <c r="G1552" s="273"/>
    </row>
    <row r="1553" spans="1:123" ht="24" customHeight="1" x14ac:dyDescent="0.2">
      <c r="A1553" s="272" t="s">
        <v>603</v>
      </c>
      <c r="B1553" s="97">
        <f>Contratista</f>
        <v>0</v>
      </c>
      <c r="C1553" s="93"/>
      <c r="D1553" s="93"/>
      <c r="E1553" s="93"/>
      <c r="F1553" s="100"/>
      <c r="G1553" s="274"/>
    </row>
    <row r="1554" spans="1:123" ht="24" customHeight="1" x14ac:dyDescent="0.2">
      <c r="A1554" s="272" t="s">
        <v>24</v>
      </c>
      <c r="B1554" s="391" t="str">
        <f>Obra</f>
        <v>CIERRE PERIMETRAL - OBRA CIVIL Ca.Me. SAN JUAN S.E.</v>
      </c>
      <c r="C1554" s="391"/>
      <c r="D1554" s="391"/>
      <c r="E1554" s="93"/>
      <c r="F1554" s="100" t="s">
        <v>38</v>
      </c>
      <c r="G1554" s="275">
        <f>Fecha_Base</f>
        <v>44711</v>
      </c>
    </row>
    <row r="1555" spans="1:123" ht="24" customHeight="1" x14ac:dyDescent="0.2">
      <c r="A1555" s="276" t="s">
        <v>601</v>
      </c>
      <c r="B1555" s="94" t="str">
        <f>Ubicación</f>
        <v>DEPARTAMENTO SARMIENTO</v>
      </c>
      <c r="C1555" s="94"/>
      <c r="D1555" s="101"/>
      <c r="E1555" s="102"/>
      <c r="F1555" s="103"/>
      <c r="G1555" s="277"/>
    </row>
    <row r="1556" spans="1:123" ht="24" customHeight="1" x14ac:dyDescent="0.2">
      <c r="A1556" s="276" t="s">
        <v>39</v>
      </c>
      <c r="B1556" s="104" t="str">
        <f>IFERROR(VALUE(LEFT(B1557,FIND(".",B1557)-1)),"")</f>
        <v/>
      </c>
      <c r="C1556" s="95" t="str">
        <f>IFERROR(VLOOKUP(B1556,Tabla_CyP,2,FALSE),"")</f>
        <v/>
      </c>
      <c r="D1556" s="95"/>
      <c r="E1556" s="102"/>
      <c r="F1556" s="103"/>
      <c r="G1556" s="277"/>
    </row>
    <row r="1557" spans="1:123" ht="24" customHeight="1" x14ac:dyDescent="0.2">
      <c r="A1557" s="276" t="s">
        <v>25</v>
      </c>
      <c r="B1557" s="105" t="str">
        <f>IFERROR(VLOOKUP(COUNTIF($A$1:A1557,"ANALISIS DE PRECIOS"),Tabla_NumeroItem,2,FALSE),"")</f>
        <v/>
      </c>
      <c r="C1557" s="95" t="str">
        <f>IFERROR(VLOOKUP(B1557,Tabla_CyP,2,FALSE),"")</f>
        <v/>
      </c>
      <c r="D1557" s="101"/>
      <c r="E1557" s="102"/>
      <c r="F1557" s="100" t="s">
        <v>26</v>
      </c>
      <c r="G1557" s="278" t="str">
        <f>IFERROR(VLOOKUP(B1557,Tabla_CyP,4,FALSE),"")</f>
        <v/>
      </c>
    </row>
    <row r="1558" spans="1:123" ht="24" customHeight="1" x14ac:dyDescent="0.2">
      <c r="A1558" s="276"/>
      <c r="B1558" s="94"/>
      <c r="C1558" s="95"/>
      <c r="D1558" s="101"/>
      <c r="E1558" s="102"/>
      <c r="F1558" s="103"/>
      <c r="G1558" s="277"/>
    </row>
    <row r="1559" spans="1:123" ht="24" customHeight="1" x14ac:dyDescent="0.2">
      <c r="A1559" s="378" t="s">
        <v>507</v>
      </c>
      <c r="B1559" s="379"/>
      <c r="C1559" s="380" t="s">
        <v>0</v>
      </c>
      <c r="D1559" s="380" t="s">
        <v>27</v>
      </c>
      <c r="E1559" s="386" t="s">
        <v>28</v>
      </c>
      <c r="F1559" s="388" t="s">
        <v>29</v>
      </c>
      <c r="G1559" s="388" t="s">
        <v>30</v>
      </c>
    </row>
    <row r="1560" spans="1:123" s="107" customFormat="1" ht="24" customHeight="1" x14ac:dyDescent="0.2">
      <c r="A1560" s="106" t="s">
        <v>508</v>
      </c>
      <c r="B1560" s="106" t="s">
        <v>509</v>
      </c>
      <c r="C1560" s="381"/>
      <c r="D1560" s="381"/>
      <c r="E1560" s="387"/>
      <c r="F1560" s="389"/>
      <c r="G1560" s="389"/>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9"/>
      <c r="B1561" s="108"/>
      <c r="C1561" s="267" t="s">
        <v>604</v>
      </c>
      <c r="D1561" s="109"/>
      <c r="E1561" s="110"/>
      <c r="F1561" s="111"/>
      <c r="G1561" s="280"/>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1">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1">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1">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1">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1">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1">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1">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1">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1">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1">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1">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1">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1">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1">
        <f t="shared" si="470"/>
        <v>0</v>
      </c>
    </row>
    <row r="1576" spans="1:7" ht="24" customHeight="1" x14ac:dyDescent="0.2">
      <c r="A1576" s="282"/>
      <c r="B1576" s="95"/>
      <c r="C1576" s="95"/>
      <c r="D1576" s="101"/>
      <c r="E1576" s="102"/>
      <c r="F1576" s="268" t="s">
        <v>31</v>
      </c>
      <c r="G1576" s="283">
        <f>SUBTOTAL(9,G1562:G1575)</f>
        <v>0</v>
      </c>
    </row>
    <row r="1577" spans="1:7" ht="24" customHeight="1" x14ac:dyDescent="0.2">
      <c r="A1577" s="282"/>
      <c r="B1577" s="95"/>
      <c r="C1577" s="266" t="s">
        <v>605</v>
      </c>
      <c r="D1577" s="101"/>
      <c r="E1577" s="102"/>
      <c r="F1577" s="103"/>
      <c r="G1577" s="284"/>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1">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1">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1">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1">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1">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1">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1">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1">
        <f t="shared" si="475"/>
        <v>0</v>
      </c>
    </row>
    <row r="1586" spans="1:7" ht="24" customHeight="1" x14ac:dyDescent="0.2">
      <c r="A1586" s="282"/>
      <c r="B1586" s="95"/>
      <c r="C1586" s="95"/>
      <c r="D1586" s="101"/>
      <c r="E1586" s="102"/>
      <c r="F1586" s="268" t="s">
        <v>32</v>
      </c>
      <c r="G1586" s="283">
        <f>SUBTOTAL(9,G1578:G1585)</f>
        <v>0</v>
      </c>
    </row>
    <row r="1587" spans="1:7" ht="24" customHeight="1" x14ac:dyDescent="0.2">
      <c r="A1587" s="282"/>
      <c r="B1587" s="95"/>
      <c r="C1587" s="266" t="s">
        <v>606</v>
      </c>
      <c r="D1587" s="101"/>
      <c r="E1587" s="102"/>
      <c r="F1587" s="103"/>
      <c r="G1587" s="284"/>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1">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1">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1">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1">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1">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1">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1">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1">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1">
        <f t="shared" si="480"/>
        <v>0</v>
      </c>
    </row>
    <row r="1597" spans="1:7" ht="24" customHeight="1" x14ac:dyDescent="0.2">
      <c r="A1597" s="285"/>
      <c r="B1597" s="101"/>
      <c r="C1597" s="95"/>
      <c r="D1597" s="101"/>
      <c r="E1597" s="102"/>
      <c r="F1597" s="268" t="s">
        <v>33</v>
      </c>
      <c r="G1597" s="283">
        <f>SUBTOTAL(9,G1588:G1596)</f>
        <v>0</v>
      </c>
    </row>
    <row r="1598" spans="1:7" ht="24" customHeight="1" x14ac:dyDescent="0.2">
      <c r="A1598" s="286"/>
      <c r="B1598" s="101"/>
      <c r="C1598" s="95"/>
      <c r="D1598" s="101"/>
      <c r="E1598" s="102"/>
      <c r="F1598" s="103"/>
      <c r="G1598" s="284"/>
    </row>
    <row r="1599" spans="1:7" ht="24" customHeight="1" x14ac:dyDescent="0.2">
      <c r="A1599" s="287" t="str">
        <f>B1557</f>
        <v/>
      </c>
      <c r="B1599" s="288" t="str">
        <f>C1557</f>
        <v/>
      </c>
      <c r="C1599" s="109"/>
      <c r="D1599" s="109" t="s">
        <v>34</v>
      </c>
      <c r="E1599" s="110"/>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7" t="str">
        <f>Comitente</f>
        <v>CA.ME. SAN JUAN SOCIEDAD DEL ESTADO</v>
      </c>
      <c r="C1602" s="92"/>
      <c r="D1602" s="98"/>
      <c r="E1602" s="98"/>
      <c r="F1602" s="99"/>
      <c r="G1602" s="273"/>
    </row>
    <row r="1603" spans="1:123" ht="24" customHeight="1" x14ac:dyDescent="0.2">
      <c r="A1603" s="272" t="s">
        <v>603</v>
      </c>
      <c r="B1603" s="97">
        <f>Contratista</f>
        <v>0</v>
      </c>
      <c r="C1603" s="93"/>
      <c r="D1603" s="93"/>
      <c r="E1603" s="93"/>
      <c r="F1603" s="100"/>
      <c r="G1603" s="274"/>
    </row>
    <row r="1604" spans="1:123" ht="24" customHeight="1" x14ac:dyDescent="0.2">
      <c r="A1604" s="272" t="s">
        <v>24</v>
      </c>
      <c r="B1604" s="391" t="str">
        <f>Obra</f>
        <v>CIERRE PERIMETRAL - OBRA CIVIL Ca.Me. SAN JUAN S.E.</v>
      </c>
      <c r="C1604" s="391"/>
      <c r="D1604" s="391"/>
      <c r="E1604" s="93"/>
      <c r="F1604" s="100" t="s">
        <v>38</v>
      </c>
      <c r="G1604" s="275">
        <f>Fecha_Base</f>
        <v>44711</v>
      </c>
    </row>
    <row r="1605" spans="1:123" ht="24" customHeight="1" x14ac:dyDescent="0.2">
      <c r="A1605" s="276" t="s">
        <v>601</v>
      </c>
      <c r="B1605" s="94" t="str">
        <f>Ubicación</f>
        <v>DEPARTAMENTO SARMIENTO</v>
      </c>
      <c r="C1605" s="94"/>
      <c r="D1605" s="101"/>
      <c r="E1605" s="102"/>
      <c r="F1605" s="103"/>
      <c r="G1605" s="277"/>
    </row>
    <row r="1606" spans="1:123" ht="24" customHeight="1" x14ac:dyDescent="0.2">
      <c r="A1606" s="276" t="s">
        <v>39</v>
      </c>
      <c r="B1606" s="104" t="str">
        <f>IFERROR(VALUE(LEFT(B1607,FIND(".",B1607)-1)),"")</f>
        <v/>
      </c>
      <c r="C1606" s="95" t="str">
        <f>IFERROR(VLOOKUP(B1606,Tabla_CyP,2,FALSE),"")</f>
        <v/>
      </c>
      <c r="D1606" s="95"/>
      <c r="E1606" s="102"/>
      <c r="F1606" s="103"/>
      <c r="G1606" s="277"/>
    </row>
    <row r="1607" spans="1:123" ht="24" customHeight="1" x14ac:dyDescent="0.2">
      <c r="A1607" s="276" t="s">
        <v>25</v>
      </c>
      <c r="B1607" s="105" t="str">
        <f>IFERROR(VLOOKUP(COUNTIF($A$1:A1607,"ANALISIS DE PRECIOS"),Tabla_NumeroItem,2,FALSE),"")</f>
        <v/>
      </c>
      <c r="C1607" s="382" t="str">
        <f>IFERROR(VLOOKUP(B1607,Tabla_CyP,2,FALSE),"")</f>
        <v/>
      </c>
      <c r="D1607" s="382"/>
      <c r="E1607" s="102"/>
      <c r="F1607" s="100" t="s">
        <v>26</v>
      </c>
      <c r="G1607" s="278" t="str">
        <f>IFERROR(VLOOKUP(B1607,Tabla_CyP,4,FALSE),"")</f>
        <v/>
      </c>
    </row>
    <row r="1608" spans="1:123" ht="24" customHeight="1" x14ac:dyDescent="0.2">
      <c r="A1608" s="276"/>
      <c r="B1608" s="94"/>
      <c r="C1608" s="383"/>
      <c r="D1608" s="383"/>
      <c r="E1608" s="102"/>
      <c r="F1608" s="103"/>
      <c r="G1608" s="277"/>
    </row>
    <row r="1609" spans="1:123" ht="24" customHeight="1" x14ac:dyDescent="0.2">
      <c r="A1609" s="378" t="s">
        <v>507</v>
      </c>
      <c r="B1609" s="379"/>
      <c r="C1609" s="380" t="s">
        <v>0</v>
      </c>
      <c r="D1609" s="380" t="s">
        <v>27</v>
      </c>
      <c r="E1609" s="386" t="s">
        <v>28</v>
      </c>
      <c r="F1609" s="388" t="s">
        <v>29</v>
      </c>
      <c r="G1609" s="388" t="s">
        <v>30</v>
      </c>
    </row>
    <row r="1610" spans="1:123" s="107" customFormat="1" ht="24" customHeight="1" x14ac:dyDescent="0.2">
      <c r="A1610" s="106" t="s">
        <v>508</v>
      </c>
      <c r="B1610" s="106" t="s">
        <v>509</v>
      </c>
      <c r="C1610" s="381"/>
      <c r="D1610" s="381"/>
      <c r="E1610" s="387"/>
      <c r="F1610" s="389"/>
      <c r="G1610" s="389"/>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9"/>
      <c r="B1611" s="108"/>
      <c r="C1611" s="267" t="s">
        <v>604</v>
      </c>
      <c r="D1611" s="109"/>
      <c r="E1611" s="110"/>
      <c r="F1611" s="111"/>
      <c r="G1611" s="280"/>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1">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1">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1">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1">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1">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1">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1">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1">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1">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1">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1">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1">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1">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1">
        <f t="shared" si="485"/>
        <v>0</v>
      </c>
    </row>
    <row r="1626" spans="1:7" ht="24" customHeight="1" x14ac:dyDescent="0.2">
      <c r="A1626" s="282"/>
      <c r="B1626" s="95"/>
      <c r="C1626" s="95"/>
      <c r="D1626" s="101"/>
      <c r="E1626" s="102"/>
      <c r="F1626" s="268" t="s">
        <v>31</v>
      </c>
      <c r="G1626" s="283">
        <f>SUBTOTAL(9,G1612:G1625)</f>
        <v>0</v>
      </c>
    </row>
    <row r="1627" spans="1:7" ht="24" customHeight="1" x14ac:dyDescent="0.2">
      <c r="A1627" s="282"/>
      <c r="B1627" s="95"/>
      <c r="C1627" s="266" t="s">
        <v>605</v>
      </c>
      <c r="D1627" s="101"/>
      <c r="E1627" s="102"/>
      <c r="F1627" s="103"/>
      <c r="G1627" s="284"/>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1">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1">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1">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1">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1">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1">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1">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1">
        <f t="shared" si="490"/>
        <v>0</v>
      </c>
    </row>
    <row r="1636" spans="1:7" ht="24" customHeight="1" x14ac:dyDescent="0.2">
      <c r="A1636" s="282"/>
      <c r="B1636" s="95"/>
      <c r="C1636" s="95"/>
      <c r="D1636" s="101"/>
      <c r="E1636" s="102"/>
      <c r="F1636" s="268" t="s">
        <v>32</v>
      </c>
      <c r="G1636" s="283">
        <f>SUBTOTAL(9,G1628:G1635)</f>
        <v>0</v>
      </c>
    </row>
    <row r="1637" spans="1:7" ht="24" customHeight="1" x14ac:dyDescent="0.2">
      <c r="A1637" s="282"/>
      <c r="B1637" s="95"/>
      <c r="C1637" s="266" t="s">
        <v>606</v>
      </c>
      <c r="D1637" s="101"/>
      <c r="E1637" s="102"/>
      <c r="F1637" s="103"/>
      <c r="G1637" s="284"/>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1">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1">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1">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1">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1">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1">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1">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1">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1">
        <f t="shared" si="495"/>
        <v>0</v>
      </c>
    </row>
    <row r="1647" spans="1:7" ht="24" customHeight="1" x14ac:dyDescent="0.2">
      <c r="A1647" s="285"/>
      <c r="B1647" s="101"/>
      <c r="C1647" s="95"/>
      <c r="D1647" s="101"/>
      <c r="E1647" s="102"/>
      <c r="F1647" s="268" t="s">
        <v>33</v>
      </c>
      <c r="G1647" s="283">
        <f>SUBTOTAL(9,G1638:G1646)</f>
        <v>0</v>
      </c>
    </row>
    <row r="1648" spans="1:7" ht="24" customHeight="1" x14ac:dyDescent="0.2">
      <c r="A1648" s="286"/>
      <c r="B1648" s="101"/>
      <c r="C1648" s="95"/>
      <c r="D1648" s="101"/>
      <c r="E1648" s="102"/>
      <c r="F1648" s="103"/>
      <c r="G1648" s="284"/>
    </row>
    <row r="1649" spans="1:123" ht="24" customHeight="1" x14ac:dyDescent="0.2">
      <c r="A1649" s="287" t="str">
        <f>B1607</f>
        <v/>
      </c>
      <c r="B1649" s="377" t="str">
        <f>C1607</f>
        <v/>
      </c>
      <c r="C1649" s="377"/>
      <c r="D1649" s="109" t="s">
        <v>34</v>
      </c>
      <c r="E1649" s="110"/>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7" t="str">
        <f>Comitente</f>
        <v>CA.ME. SAN JUAN SOCIEDAD DEL ESTADO</v>
      </c>
      <c r="C1652" s="92"/>
      <c r="D1652" s="98"/>
      <c r="E1652" s="98"/>
      <c r="F1652" s="99"/>
      <c r="G1652" s="273"/>
    </row>
    <row r="1653" spans="1:123" ht="24" customHeight="1" x14ac:dyDescent="0.2">
      <c r="A1653" s="272" t="s">
        <v>603</v>
      </c>
      <c r="B1653" s="97">
        <f>Contratista</f>
        <v>0</v>
      </c>
      <c r="C1653" s="93"/>
      <c r="D1653" s="93"/>
      <c r="E1653" s="93"/>
      <c r="F1653" s="100"/>
      <c r="G1653" s="274"/>
    </row>
    <row r="1654" spans="1:123" ht="24" customHeight="1" x14ac:dyDescent="0.2">
      <c r="A1654" s="272" t="s">
        <v>24</v>
      </c>
      <c r="B1654" s="391" t="str">
        <f>Obra</f>
        <v>CIERRE PERIMETRAL - OBRA CIVIL Ca.Me. SAN JUAN S.E.</v>
      </c>
      <c r="C1654" s="391"/>
      <c r="D1654" s="391"/>
      <c r="E1654" s="93"/>
      <c r="F1654" s="100" t="s">
        <v>38</v>
      </c>
      <c r="G1654" s="275">
        <f>Fecha_Base</f>
        <v>44711</v>
      </c>
    </row>
    <row r="1655" spans="1:123" ht="24" customHeight="1" x14ac:dyDescent="0.2">
      <c r="A1655" s="276" t="s">
        <v>601</v>
      </c>
      <c r="B1655" s="94" t="str">
        <f>Ubicación</f>
        <v>DEPARTAMENTO SARMIENTO</v>
      </c>
      <c r="C1655" s="94"/>
      <c r="D1655" s="101"/>
      <c r="E1655" s="102"/>
      <c r="F1655" s="103"/>
      <c r="G1655" s="277"/>
    </row>
    <row r="1656" spans="1:123" ht="24" customHeight="1" x14ac:dyDescent="0.2">
      <c r="A1656" s="276" t="s">
        <v>39</v>
      </c>
      <c r="B1656" s="104" t="str">
        <f>IFERROR(VALUE(LEFT(B1657,FIND(".",B1657)-1)),"")</f>
        <v/>
      </c>
      <c r="C1656" s="95" t="str">
        <f>IFERROR(VLOOKUP(B1656,Tabla_CyP,2,FALSE),"")</f>
        <v/>
      </c>
      <c r="D1656" s="95"/>
      <c r="E1656" s="102"/>
      <c r="F1656" s="103"/>
      <c r="G1656" s="277"/>
    </row>
    <row r="1657" spans="1:123" ht="24" customHeight="1" x14ac:dyDescent="0.2">
      <c r="A1657" s="276" t="s">
        <v>25</v>
      </c>
      <c r="B1657" s="105" t="str">
        <f>IFERROR(VLOOKUP(COUNTIF($A$1:A1657,"ANALISIS DE PRECIOS"),Tabla_NumeroItem,2,FALSE),"")</f>
        <v/>
      </c>
      <c r="C1657" s="95" t="str">
        <f>IFERROR(VLOOKUP(B1657,Tabla_CyP,2,FALSE),"")</f>
        <v/>
      </c>
      <c r="D1657" s="101"/>
      <c r="E1657" s="102"/>
      <c r="F1657" s="100" t="s">
        <v>26</v>
      </c>
      <c r="G1657" s="278" t="str">
        <f>IFERROR(VLOOKUP(B1657,Tabla_CyP,4,FALSE),"")</f>
        <v/>
      </c>
    </row>
    <row r="1658" spans="1:123" ht="24" customHeight="1" x14ac:dyDescent="0.2">
      <c r="A1658" s="276"/>
      <c r="B1658" s="94"/>
      <c r="C1658" s="95"/>
      <c r="D1658" s="101"/>
      <c r="E1658" s="102"/>
      <c r="F1658" s="103"/>
      <c r="G1658" s="277"/>
    </row>
    <row r="1659" spans="1:123" ht="24" customHeight="1" x14ac:dyDescent="0.2">
      <c r="A1659" s="378" t="s">
        <v>507</v>
      </c>
      <c r="B1659" s="379"/>
      <c r="C1659" s="380" t="s">
        <v>0</v>
      </c>
      <c r="D1659" s="380" t="s">
        <v>27</v>
      </c>
      <c r="E1659" s="386" t="s">
        <v>28</v>
      </c>
      <c r="F1659" s="388" t="s">
        <v>29</v>
      </c>
      <c r="G1659" s="388" t="s">
        <v>30</v>
      </c>
    </row>
    <row r="1660" spans="1:123" s="107" customFormat="1" ht="24" customHeight="1" x14ac:dyDescent="0.2">
      <c r="A1660" s="106" t="s">
        <v>508</v>
      </c>
      <c r="B1660" s="106" t="s">
        <v>509</v>
      </c>
      <c r="C1660" s="381"/>
      <c r="D1660" s="381"/>
      <c r="E1660" s="387"/>
      <c r="F1660" s="389"/>
      <c r="G1660" s="389"/>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9"/>
      <c r="B1661" s="108"/>
      <c r="C1661" s="267" t="s">
        <v>604</v>
      </c>
      <c r="D1661" s="109"/>
      <c r="E1661" s="110"/>
      <c r="F1661" s="111"/>
      <c r="G1661" s="280"/>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1">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1">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1">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1">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1">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1">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1">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1">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1">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1">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1">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1">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1">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1">
        <f t="shared" si="500"/>
        <v>0</v>
      </c>
    </row>
    <row r="1676" spans="1:7" ht="24" customHeight="1" x14ac:dyDescent="0.2">
      <c r="A1676" s="282"/>
      <c r="B1676" s="95"/>
      <c r="C1676" s="95"/>
      <c r="D1676" s="101"/>
      <c r="E1676" s="102"/>
      <c r="F1676" s="268" t="s">
        <v>31</v>
      </c>
      <c r="G1676" s="283">
        <f>SUBTOTAL(9,G1662:G1675)</f>
        <v>0</v>
      </c>
    </row>
    <row r="1677" spans="1:7" ht="24" customHeight="1" x14ac:dyDescent="0.2">
      <c r="A1677" s="282"/>
      <c r="B1677" s="95"/>
      <c r="C1677" s="266" t="s">
        <v>605</v>
      </c>
      <c r="D1677" s="101"/>
      <c r="E1677" s="102"/>
      <c r="F1677" s="103"/>
      <c r="G1677" s="284"/>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1">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1">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1">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1">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1">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1">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1">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1">
        <f t="shared" si="505"/>
        <v>0</v>
      </c>
    </row>
    <row r="1686" spans="1:7" ht="24" customHeight="1" x14ac:dyDescent="0.2">
      <c r="A1686" s="282"/>
      <c r="B1686" s="95"/>
      <c r="C1686" s="95"/>
      <c r="D1686" s="101"/>
      <c r="E1686" s="102"/>
      <c r="F1686" s="268" t="s">
        <v>32</v>
      </c>
      <c r="G1686" s="283">
        <f>SUBTOTAL(9,G1678:G1685)</f>
        <v>0</v>
      </c>
    </row>
    <row r="1687" spans="1:7" ht="24" customHeight="1" x14ac:dyDescent="0.2">
      <c r="A1687" s="282"/>
      <c r="B1687" s="95"/>
      <c r="C1687" s="266" t="s">
        <v>606</v>
      </c>
      <c r="D1687" s="101"/>
      <c r="E1687" s="102"/>
      <c r="F1687" s="103"/>
      <c r="G1687" s="284"/>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1">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1">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1">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1">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1">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1">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1">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1">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1">
        <f t="shared" si="510"/>
        <v>0</v>
      </c>
    </row>
    <row r="1697" spans="1:123" ht="24" customHeight="1" x14ac:dyDescent="0.2">
      <c r="A1697" s="285"/>
      <c r="B1697" s="101"/>
      <c r="C1697" s="95"/>
      <c r="D1697" s="101"/>
      <c r="E1697" s="102"/>
      <c r="F1697" s="268" t="s">
        <v>33</v>
      </c>
      <c r="G1697" s="283">
        <f>SUBTOTAL(9,G1688:G1696)</f>
        <v>0</v>
      </c>
    </row>
    <row r="1698" spans="1:123" ht="24" customHeight="1" x14ac:dyDescent="0.2">
      <c r="A1698" s="286"/>
      <c r="B1698" s="101"/>
      <c r="C1698" s="95"/>
      <c r="D1698" s="101"/>
      <c r="E1698" s="102"/>
      <c r="F1698" s="103"/>
      <c r="G1698" s="284"/>
    </row>
    <row r="1699" spans="1:123" ht="24" customHeight="1" x14ac:dyDescent="0.2">
      <c r="A1699" s="287" t="str">
        <f>B1657</f>
        <v/>
      </c>
      <c r="B1699" s="288" t="str">
        <f>C1657</f>
        <v/>
      </c>
      <c r="C1699" s="109"/>
      <c r="D1699" s="109" t="s">
        <v>34</v>
      </c>
      <c r="E1699" s="110"/>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7" t="str">
        <f>Comitente</f>
        <v>CA.ME. SAN JUAN SOCIEDAD DEL ESTADO</v>
      </c>
      <c r="C1702" s="92"/>
      <c r="D1702" s="98"/>
      <c r="E1702" s="98"/>
      <c r="F1702" s="99"/>
      <c r="G1702" s="273"/>
    </row>
    <row r="1703" spans="1:123" ht="24" customHeight="1" x14ac:dyDescent="0.2">
      <c r="A1703" s="272" t="s">
        <v>603</v>
      </c>
      <c r="B1703" s="97">
        <f>Contratista</f>
        <v>0</v>
      </c>
      <c r="C1703" s="93"/>
      <c r="D1703" s="93"/>
      <c r="E1703" s="93"/>
      <c r="F1703" s="100"/>
      <c r="G1703" s="274"/>
    </row>
    <row r="1704" spans="1:123" ht="24" customHeight="1" x14ac:dyDescent="0.2">
      <c r="A1704" s="272" t="s">
        <v>24</v>
      </c>
      <c r="B1704" s="391" t="str">
        <f>Obra</f>
        <v>CIERRE PERIMETRAL - OBRA CIVIL Ca.Me. SAN JUAN S.E.</v>
      </c>
      <c r="C1704" s="391"/>
      <c r="D1704" s="391"/>
      <c r="E1704" s="93"/>
      <c r="F1704" s="100" t="s">
        <v>38</v>
      </c>
      <c r="G1704" s="275">
        <f>Fecha_Base</f>
        <v>44711</v>
      </c>
    </row>
    <row r="1705" spans="1:123" ht="24" customHeight="1" x14ac:dyDescent="0.2">
      <c r="A1705" s="276" t="s">
        <v>601</v>
      </c>
      <c r="B1705" s="94" t="str">
        <f>Ubicación</f>
        <v>DEPARTAMENTO SARMIENTO</v>
      </c>
      <c r="C1705" s="94"/>
      <c r="D1705" s="101"/>
      <c r="E1705" s="102"/>
      <c r="F1705" s="103"/>
      <c r="G1705" s="277"/>
    </row>
    <row r="1706" spans="1:123" ht="24" customHeight="1" x14ac:dyDescent="0.2">
      <c r="A1706" s="276" t="s">
        <v>39</v>
      </c>
      <c r="B1706" s="104" t="str">
        <f>IFERROR(VALUE(LEFT(B1707,FIND(".",B1707)-1)),"")</f>
        <v/>
      </c>
      <c r="C1706" s="95" t="str">
        <f>IFERROR(VLOOKUP(B1706,Tabla_CyP,2,FALSE),"")</f>
        <v/>
      </c>
      <c r="D1706" s="95"/>
      <c r="E1706" s="102"/>
      <c r="F1706" s="103"/>
      <c r="G1706" s="277"/>
    </row>
    <row r="1707" spans="1:123" ht="24" customHeight="1" x14ac:dyDescent="0.2">
      <c r="A1707" s="276" t="s">
        <v>25</v>
      </c>
      <c r="B1707" s="105" t="str">
        <f>IFERROR(VLOOKUP(COUNTIF($A$1:A1707,"ANALISIS DE PRECIOS"),Tabla_NumeroItem,2,FALSE),"")</f>
        <v/>
      </c>
      <c r="C1707" s="95" t="str">
        <f>IFERROR(VLOOKUP(B1707,Tabla_CyP,2,FALSE),"")</f>
        <v/>
      </c>
      <c r="D1707" s="101"/>
      <c r="E1707" s="102"/>
      <c r="F1707" s="100" t="s">
        <v>26</v>
      </c>
      <c r="G1707" s="278" t="str">
        <f>IFERROR(VLOOKUP(B1707,Tabla_CyP,4,FALSE),"")</f>
        <v/>
      </c>
    </row>
    <row r="1708" spans="1:123" ht="24" customHeight="1" x14ac:dyDescent="0.2">
      <c r="A1708" s="276"/>
      <c r="B1708" s="94"/>
      <c r="C1708" s="95"/>
      <c r="D1708" s="101"/>
      <c r="E1708" s="102"/>
      <c r="F1708" s="103"/>
      <c r="G1708" s="277"/>
    </row>
    <row r="1709" spans="1:123" ht="24" customHeight="1" x14ac:dyDescent="0.2">
      <c r="A1709" s="378" t="s">
        <v>507</v>
      </c>
      <c r="B1709" s="379"/>
      <c r="C1709" s="380" t="s">
        <v>0</v>
      </c>
      <c r="D1709" s="380" t="s">
        <v>27</v>
      </c>
      <c r="E1709" s="386" t="s">
        <v>28</v>
      </c>
      <c r="F1709" s="388" t="s">
        <v>29</v>
      </c>
      <c r="G1709" s="388" t="s">
        <v>30</v>
      </c>
    </row>
    <row r="1710" spans="1:123" s="107" customFormat="1" ht="24" customHeight="1" x14ac:dyDescent="0.2">
      <c r="A1710" s="106" t="s">
        <v>508</v>
      </c>
      <c r="B1710" s="106" t="s">
        <v>509</v>
      </c>
      <c r="C1710" s="381"/>
      <c r="D1710" s="381"/>
      <c r="E1710" s="387"/>
      <c r="F1710" s="389"/>
      <c r="G1710" s="389"/>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9"/>
      <c r="B1711" s="108"/>
      <c r="C1711" s="267" t="s">
        <v>604</v>
      </c>
      <c r="D1711" s="109"/>
      <c r="E1711" s="110"/>
      <c r="F1711" s="111"/>
      <c r="G1711" s="280"/>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1">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1">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1">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1">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1">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1">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1">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1">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1">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1">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1">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1">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1">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1">
        <f t="shared" si="515"/>
        <v>0</v>
      </c>
    </row>
    <row r="1726" spans="1:7" ht="24" customHeight="1" x14ac:dyDescent="0.2">
      <c r="A1726" s="282"/>
      <c r="B1726" s="95"/>
      <c r="C1726" s="95"/>
      <c r="D1726" s="101"/>
      <c r="E1726" s="102"/>
      <c r="F1726" s="268" t="s">
        <v>31</v>
      </c>
      <c r="G1726" s="283">
        <f>SUBTOTAL(9,G1712:G1725)</f>
        <v>0</v>
      </c>
    </row>
    <row r="1727" spans="1:7" ht="24" customHeight="1" x14ac:dyDescent="0.2">
      <c r="A1727" s="282"/>
      <c r="B1727" s="95"/>
      <c r="C1727" s="266" t="s">
        <v>605</v>
      </c>
      <c r="D1727" s="101"/>
      <c r="E1727" s="102"/>
      <c r="F1727" s="103"/>
      <c r="G1727" s="284"/>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1">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1">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1">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1">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1">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1">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1">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1">
        <f t="shared" si="520"/>
        <v>0</v>
      </c>
    </row>
    <row r="1736" spans="1:7" ht="24" customHeight="1" x14ac:dyDescent="0.2">
      <c r="A1736" s="282"/>
      <c r="B1736" s="95"/>
      <c r="C1736" s="95"/>
      <c r="D1736" s="101"/>
      <c r="E1736" s="102"/>
      <c r="F1736" s="268" t="s">
        <v>32</v>
      </c>
      <c r="G1736" s="283">
        <f>SUBTOTAL(9,G1728:G1735)</f>
        <v>0</v>
      </c>
    </row>
    <row r="1737" spans="1:7" ht="24" customHeight="1" x14ac:dyDescent="0.2">
      <c r="A1737" s="282"/>
      <c r="B1737" s="95"/>
      <c r="C1737" s="266" t="s">
        <v>606</v>
      </c>
      <c r="D1737" s="101"/>
      <c r="E1737" s="102"/>
      <c r="F1737" s="103"/>
      <c r="G1737" s="284"/>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1">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1">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1">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1">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1">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1">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1">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1">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1">
        <f t="shared" si="525"/>
        <v>0</v>
      </c>
    </row>
    <row r="1747" spans="1:123" ht="24" customHeight="1" x14ac:dyDescent="0.2">
      <c r="A1747" s="285"/>
      <c r="B1747" s="101"/>
      <c r="C1747" s="95"/>
      <c r="D1747" s="101"/>
      <c r="E1747" s="102"/>
      <c r="F1747" s="268" t="s">
        <v>33</v>
      </c>
      <c r="G1747" s="283">
        <f>SUBTOTAL(9,G1738:G1746)</f>
        <v>0</v>
      </c>
    </row>
    <row r="1748" spans="1:123" ht="24" customHeight="1" x14ac:dyDescent="0.2">
      <c r="A1748" s="286"/>
      <c r="B1748" s="101"/>
      <c r="C1748" s="95"/>
      <c r="D1748" s="101"/>
      <c r="E1748" s="102"/>
      <c r="F1748" s="103"/>
      <c r="G1748" s="284"/>
    </row>
    <row r="1749" spans="1:123" ht="24" customHeight="1" x14ac:dyDescent="0.2">
      <c r="A1749" s="287" t="str">
        <f>B1707</f>
        <v/>
      </c>
      <c r="B1749" s="288" t="str">
        <f>C1707</f>
        <v/>
      </c>
      <c r="C1749" s="109"/>
      <c r="D1749" s="109" t="s">
        <v>34</v>
      </c>
      <c r="E1749" s="110"/>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7" t="str">
        <f>Comitente</f>
        <v>CA.ME. SAN JUAN SOCIEDAD DEL ESTADO</v>
      </c>
      <c r="C1752" s="92"/>
      <c r="D1752" s="98"/>
      <c r="E1752" s="98"/>
      <c r="F1752" s="99"/>
      <c r="G1752" s="273"/>
    </row>
    <row r="1753" spans="1:123" ht="24" customHeight="1" x14ac:dyDescent="0.2">
      <c r="A1753" s="272" t="s">
        <v>603</v>
      </c>
      <c r="B1753" s="97">
        <f>Contratista</f>
        <v>0</v>
      </c>
      <c r="C1753" s="93"/>
      <c r="D1753" s="93"/>
      <c r="E1753" s="93"/>
      <c r="F1753" s="100"/>
      <c r="G1753" s="274"/>
    </row>
    <row r="1754" spans="1:123" ht="24" customHeight="1" x14ac:dyDescent="0.2">
      <c r="A1754" s="272" t="s">
        <v>24</v>
      </c>
      <c r="B1754" s="391" t="str">
        <f>Obra</f>
        <v>CIERRE PERIMETRAL - OBRA CIVIL Ca.Me. SAN JUAN S.E.</v>
      </c>
      <c r="C1754" s="391"/>
      <c r="D1754" s="391"/>
      <c r="E1754" s="93"/>
      <c r="F1754" s="100" t="s">
        <v>38</v>
      </c>
      <c r="G1754" s="275">
        <f>Fecha_Base</f>
        <v>44711</v>
      </c>
    </row>
    <row r="1755" spans="1:123" ht="24" customHeight="1" x14ac:dyDescent="0.2">
      <c r="A1755" s="276" t="s">
        <v>601</v>
      </c>
      <c r="B1755" s="94" t="str">
        <f>Ubicación</f>
        <v>DEPARTAMENTO SARMIENTO</v>
      </c>
      <c r="C1755" s="94"/>
      <c r="D1755" s="101"/>
      <c r="E1755" s="102"/>
      <c r="F1755" s="103"/>
      <c r="G1755" s="277"/>
    </row>
    <row r="1756" spans="1:123" ht="24" customHeight="1" x14ac:dyDescent="0.2">
      <c r="A1756" s="276" t="s">
        <v>39</v>
      </c>
      <c r="B1756" s="104" t="str">
        <f>IFERROR(VALUE(LEFT(B1757,FIND(".",B1757)-1)),"")</f>
        <v/>
      </c>
      <c r="C1756" s="95" t="str">
        <f>IFERROR(VLOOKUP(B1756,Tabla_CyP,2,FALSE),"")</f>
        <v/>
      </c>
      <c r="D1756" s="95"/>
      <c r="E1756" s="102"/>
      <c r="F1756" s="103"/>
      <c r="G1756" s="277"/>
    </row>
    <row r="1757" spans="1:123" ht="24" customHeight="1" x14ac:dyDescent="0.2">
      <c r="A1757" s="276" t="s">
        <v>25</v>
      </c>
      <c r="B1757" s="105" t="str">
        <f>IFERROR(VLOOKUP(COUNTIF($A$1:A1757,"ANALISIS DE PRECIOS"),Tabla_NumeroItem,2,FALSE),"")</f>
        <v/>
      </c>
      <c r="C1757" s="344" t="str">
        <f>IFERROR(VLOOKUP(B1757,Tabla_CyP,2,FALSE),"")</f>
        <v/>
      </c>
      <c r="D1757" s="344"/>
      <c r="E1757" s="102"/>
      <c r="F1757" s="100" t="s">
        <v>26</v>
      </c>
      <c r="G1757" s="278" t="str">
        <f>IFERROR(VLOOKUP(B1757,Tabla_CyP,4,FALSE),"")</f>
        <v/>
      </c>
    </row>
    <row r="1758" spans="1:123" ht="24" customHeight="1" x14ac:dyDescent="0.2">
      <c r="A1758" s="276"/>
      <c r="B1758" s="94"/>
      <c r="C1758" s="345"/>
      <c r="D1758" s="345"/>
      <c r="E1758" s="102"/>
      <c r="F1758" s="103"/>
      <c r="G1758" s="277"/>
    </row>
    <row r="1759" spans="1:123" ht="24" customHeight="1" x14ac:dyDescent="0.2">
      <c r="A1759" s="378" t="s">
        <v>507</v>
      </c>
      <c r="B1759" s="379"/>
      <c r="C1759" s="380" t="s">
        <v>0</v>
      </c>
      <c r="D1759" s="380" t="s">
        <v>27</v>
      </c>
      <c r="E1759" s="386" t="s">
        <v>28</v>
      </c>
      <c r="F1759" s="388" t="s">
        <v>29</v>
      </c>
      <c r="G1759" s="388" t="s">
        <v>30</v>
      </c>
    </row>
    <row r="1760" spans="1:123" s="107" customFormat="1" ht="24" customHeight="1" x14ac:dyDescent="0.2">
      <c r="A1760" s="106" t="s">
        <v>508</v>
      </c>
      <c r="B1760" s="106" t="s">
        <v>509</v>
      </c>
      <c r="C1760" s="381"/>
      <c r="D1760" s="381"/>
      <c r="E1760" s="387"/>
      <c r="F1760" s="389"/>
      <c r="G1760" s="389"/>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9"/>
      <c r="B1761" s="108"/>
      <c r="C1761" s="267" t="s">
        <v>604</v>
      </c>
      <c r="D1761" s="109"/>
      <c r="E1761" s="110"/>
      <c r="F1761" s="111"/>
      <c r="G1761" s="280"/>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1">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1">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1">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1">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1">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1">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1">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1">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1">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1">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1">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1">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1">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1">
        <f t="shared" si="530"/>
        <v>0</v>
      </c>
    </row>
    <row r="1776" spans="1:7" ht="24" customHeight="1" x14ac:dyDescent="0.2">
      <c r="A1776" s="282"/>
      <c r="B1776" s="95"/>
      <c r="C1776" s="95"/>
      <c r="D1776" s="101"/>
      <c r="E1776" s="102"/>
      <c r="F1776" s="268" t="s">
        <v>31</v>
      </c>
      <c r="G1776" s="283">
        <f>SUBTOTAL(9,G1762:G1775)</f>
        <v>0</v>
      </c>
    </row>
    <row r="1777" spans="1:7" ht="24" customHeight="1" x14ac:dyDescent="0.2">
      <c r="A1777" s="282"/>
      <c r="B1777" s="95"/>
      <c r="C1777" s="266" t="s">
        <v>605</v>
      </c>
      <c r="D1777" s="101"/>
      <c r="E1777" s="102"/>
      <c r="F1777" s="103"/>
      <c r="G1777" s="284"/>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1">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1">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1">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1">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1">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1">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1">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1">
        <f t="shared" si="535"/>
        <v>0</v>
      </c>
    </row>
    <row r="1786" spans="1:7" ht="24" customHeight="1" x14ac:dyDescent="0.2">
      <c r="A1786" s="282"/>
      <c r="B1786" s="95"/>
      <c r="C1786" s="95"/>
      <c r="D1786" s="101"/>
      <c r="E1786" s="102"/>
      <c r="F1786" s="268" t="s">
        <v>32</v>
      </c>
      <c r="G1786" s="283">
        <f>SUBTOTAL(9,G1778:G1785)</f>
        <v>0</v>
      </c>
    </row>
    <row r="1787" spans="1:7" ht="24" customHeight="1" x14ac:dyDescent="0.2">
      <c r="A1787" s="282"/>
      <c r="B1787" s="95"/>
      <c r="C1787" s="266" t="s">
        <v>606</v>
      </c>
      <c r="D1787" s="101"/>
      <c r="E1787" s="102"/>
      <c r="F1787" s="103"/>
      <c r="G1787" s="284"/>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1">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1">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1">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1">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1">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1">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1">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1">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1">
        <f t="shared" si="540"/>
        <v>0</v>
      </c>
    </row>
    <row r="1797" spans="1:7" ht="24" customHeight="1" x14ac:dyDescent="0.2">
      <c r="A1797" s="285"/>
      <c r="B1797" s="101"/>
      <c r="C1797" s="95"/>
      <c r="D1797" s="101"/>
      <c r="E1797" s="102"/>
      <c r="F1797" s="268" t="s">
        <v>33</v>
      </c>
      <c r="G1797" s="283">
        <f>SUBTOTAL(9,G1788:G1796)</f>
        <v>0</v>
      </c>
    </row>
    <row r="1798" spans="1:7" ht="24" customHeight="1" x14ac:dyDescent="0.2">
      <c r="A1798" s="286"/>
      <c r="B1798" s="101"/>
      <c r="C1798" s="95"/>
      <c r="D1798" s="101"/>
      <c r="E1798" s="102"/>
      <c r="F1798" s="103"/>
      <c r="G1798" s="284"/>
    </row>
    <row r="1799" spans="1:7" ht="24" customHeight="1" x14ac:dyDescent="0.2">
      <c r="A1799" s="287" t="str">
        <f>B1757</f>
        <v/>
      </c>
      <c r="B1799" s="377" t="str">
        <f>C1757</f>
        <v/>
      </c>
      <c r="C1799" s="377"/>
      <c r="D1799" s="109" t="s">
        <v>34</v>
      </c>
      <c r="E1799" s="110"/>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7" t="str">
        <f>Comitente</f>
        <v>CA.ME. SAN JUAN SOCIEDAD DEL ESTADO</v>
      </c>
      <c r="C1802" s="92"/>
      <c r="D1802" s="98"/>
      <c r="E1802" s="98"/>
      <c r="F1802" s="99"/>
      <c r="G1802" s="273"/>
    </row>
    <row r="1803" spans="1:7" ht="24" customHeight="1" x14ac:dyDescent="0.2">
      <c r="A1803" s="272" t="s">
        <v>603</v>
      </c>
      <c r="B1803" s="97">
        <f>Contratista</f>
        <v>0</v>
      </c>
      <c r="C1803" s="93"/>
      <c r="D1803" s="93"/>
      <c r="E1803" s="93"/>
      <c r="F1803" s="100"/>
      <c r="G1803" s="274"/>
    </row>
    <row r="1804" spans="1:7" ht="24" customHeight="1" x14ac:dyDescent="0.2">
      <c r="A1804" s="272" t="s">
        <v>24</v>
      </c>
      <c r="B1804" s="391" t="str">
        <f>Obra</f>
        <v>CIERRE PERIMETRAL - OBRA CIVIL Ca.Me. SAN JUAN S.E.</v>
      </c>
      <c r="C1804" s="391"/>
      <c r="D1804" s="391"/>
      <c r="E1804" s="93"/>
      <c r="F1804" s="100" t="s">
        <v>38</v>
      </c>
      <c r="G1804" s="275">
        <f>Fecha_Base</f>
        <v>44711</v>
      </c>
    </row>
    <row r="1805" spans="1:7" ht="24" customHeight="1" x14ac:dyDescent="0.2">
      <c r="A1805" s="276" t="s">
        <v>601</v>
      </c>
      <c r="B1805" s="94" t="str">
        <f>Ubicación</f>
        <v>DEPARTAMENTO SARMIENTO</v>
      </c>
      <c r="C1805" s="94"/>
      <c r="D1805" s="101"/>
      <c r="E1805" s="102"/>
      <c r="F1805" s="103"/>
      <c r="G1805" s="277"/>
    </row>
    <row r="1806" spans="1:7" ht="24" customHeight="1" x14ac:dyDescent="0.2">
      <c r="A1806" s="276" t="s">
        <v>39</v>
      </c>
      <c r="B1806" s="104" t="str">
        <f>IFERROR(VALUE(LEFT(B1807,FIND(".",B1807)-1)),"")</f>
        <v/>
      </c>
      <c r="C1806" s="95" t="str">
        <f>IFERROR(VLOOKUP(B1806,Tabla_CyP,2,FALSE),"")</f>
        <v/>
      </c>
      <c r="D1806" s="95"/>
      <c r="E1806" s="102"/>
      <c r="F1806" s="103"/>
      <c r="G1806" s="277"/>
    </row>
    <row r="1807" spans="1:7" ht="24" customHeight="1" x14ac:dyDescent="0.2">
      <c r="A1807" s="276" t="s">
        <v>25</v>
      </c>
      <c r="B1807" s="105" t="str">
        <f>IFERROR(VLOOKUP(COUNTIF($A$1:A1807,"ANALISIS DE PRECIOS"),Tabla_NumeroItem,2,FALSE),"")</f>
        <v/>
      </c>
      <c r="C1807" s="95" t="str">
        <f>IFERROR(VLOOKUP(B1807,Tabla_CyP,2,FALSE),"")</f>
        <v/>
      </c>
      <c r="D1807" s="101"/>
      <c r="E1807" s="102"/>
      <c r="F1807" s="100" t="s">
        <v>26</v>
      </c>
      <c r="G1807" s="278" t="str">
        <f>IFERROR(VLOOKUP(B1807,Tabla_CyP,4,FALSE),"")</f>
        <v/>
      </c>
    </row>
    <row r="1808" spans="1:7" ht="24" customHeight="1" x14ac:dyDescent="0.2">
      <c r="A1808" s="276"/>
      <c r="B1808" s="94"/>
      <c r="C1808" s="95"/>
      <c r="D1808" s="101"/>
      <c r="E1808" s="102"/>
      <c r="F1808" s="103"/>
      <c r="G1808" s="277"/>
    </row>
    <row r="1809" spans="1:123" ht="24" customHeight="1" x14ac:dyDescent="0.2">
      <c r="A1809" s="378" t="s">
        <v>507</v>
      </c>
      <c r="B1809" s="379"/>
      <c r="C1809" s="380" t="s">
        <v>0</v>
      </c>
      <c r="D1809" s="380" t="s">
        <v>27</v>
      </c>
      <c r="E1809" s="386" t="s">
        <v>28</v>
      </c>
      <c r="F1809" s="388" t="s">
        <v>29</v>
      </c>
      <c r="G1809" s="388" t="s">
        <v>30</v>
      </c>
    </row>
    <row r="1810" spans="1:123" s="107" customFormat="1" ht="24" customHeight="1" x14ac:dyDescent="0.2">
      <c r="A1810" s="106" t="s">
        <v>508</v>
      </c>
      <c r="B1810" s="106" t="s">
        <v>509</v>
      </c>
      <c r="C1810" s="381"/>
      <c r="D1810" s="381"/>
      <c r="E1810" s="387"/>
      <c r="F1810" s="389"/>
      <c r="G1810" s="389"/>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9"/>
      <c r="B1811" s="108"/>
      <c r="C1811" s="267" t="s">
        <v>604</v>
      </c>
      <c r="D1811" s="109"/>
      <c r="E1811" s="110"/>
      <c r="F1811" s="111"/>
      <c r="G1811" s="280"/>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1">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1">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1">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1">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1">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1">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1">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1">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1">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1">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1">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1">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1">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1">
        <f t="shared" si="545"/>
        <v>0</v>
      </c>
    </row>
    <row r="1826" spans="1:7" ht="24" customHeight="1" x14ac:dyDescent="0.2">
      <c r="A1826" s="282"/>
      <c r="B1826" s="95"/>
      <c r="C1826" s="95"/>
      <c r="D1826" s="101"/>
      <c r="E1826" s="102"/>
      <c r="F1826" s="268" t="s">
        <v>31</v>
      </c>
      <c r="G1826" s="283">
        <f>SUBTOTAL(9,G1812:G1825)</f>
        <v>0</v>
      </c>
    </row>
    <row r="1827" spans="1:7" ht="24" customHeight="1" x14ac:dyDescent="0.2">
      <c r="A1827" s="282"/>
      <c r="B1827" s="95"/>
      <c r="C1827" s="266" t="s">
        <v>605</v>
      </c>
      <c r="D1827" s="101"/>
      <c r="E1827" s="102"/>
      <c r="F1827" s="103"/>
      <c r="G1827" s="284"/>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1">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1">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1">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1">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1">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1">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1">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1">
        <f t="shared" si="550"/>
        <v>0</v>
      </c>
    </row>
    <row r="1836" spans="1:7" ht="24" customHeight="1" x14ac:dyDescent="0.2">
      <c r="A1836" s="282"/>
      <c r="B1836" s="95"/>
      <c r="C1836" s="95"/>
      <c r="D1836" s="101"/>
      <c r="E1836" s="102"/>
      <c r="F1836" s="268" t="s">
        <v>32</v>
      </c>
      <c r="G1836" s="283">
        <f>SUBTOTAL(9,G1828:G1835)</f>
        <v>0</v>
      </c>
    </row>
    <row r="1837" spans="1:7" ht="24" customHeight="1" x14ac:dyDescent="0.2">
      <c r="A1837" s="282"/>
      <c r="B1837" s="95"/>
      <c r="C1837" s="266" t="s">
        <v>606</v>
      </c>
      <c r="D1837" s="101"/>
      <c r="E1837" s="102"/>
      <c r="F1837" s="103"/>
      <c r="G1837" s="284"/>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1">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1">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1">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1">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1">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1">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1">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1">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1">
        <f t="shared" si="555"/>
        <v>0</v>
      </c>
    </row>
    <row r="1847" spans="1:7" ht="24" customHeight="1" x14ac:dyDescent="0.2">
      <c r="A1847" s="285"/>
      <c r="B1847" s="101"/>
      <c r="C1847" s="95"/>
      <c r="D1847" s="101"/>
      <c r="E1847" s="102"/>
      <c r="F1847" s="268" t="s">
        <v>33</v>
      </c>
      <c r="G1847" s="283">
        <f>SUBTOTAL(9,G1838:G1846)</f>
        <v>0</v>
      </c>
    </row>
    <row r="1848" spans="1:7" ht="24" customHeight="1" x14ac:dyDescent="0.2">
      <c r="A1848" s="286"/>
      <c r="B1848" s="101"/>
      <c r="C1848" s="95"/>
      <c r="D1848" s="101"/>
      <c r="E1848" s="102"/>
      <c r="F1848" s="103"/>
      <c r="G1848" s="284"/>
    </row>
    <row r="1849" spans="1:7" ht="24" customHeight="1" x14ac:dyDescent="0.2">
      <c r="A1849" s="287" t="str">
        <f>B1807</f>
        <v/>
      </c>
      <c r="B1849" s="288" t="str">
        <f>C1807</f>
        <v/>
      </c>
      <c r="C1849" s="109"/>
      <c r="D1849" s="109" t="s">
        <v>34</v>
      </c>
      <c r="E1849" s="110"/>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7" t="str">
        <f>Comitente</f>
        <v>CA.ME. SAN JUAN SOCIEDAD DEL ESTADO</v>
      </c>
      <c r="C1852" s="92"/>
      <c r="D1852" s="98"/>
      <c r="E1852" s="98"/>
      <c r="F1852" s="99"/>
      <c r="G1852" s="273"/>
    </row>
    <row r="1853" spans="1:7" ht="24" customHeight="1" x14ac:dyDescent="0.2">
      <c r="A1853" s="272" t="s">
        <v>603</v>
      </c>
      <c r="B1853" s="97">
        <f>Contratista</f>
        <v>0</v>
      </c>
      <c r="C1853" s="93"/>
      <c r="D1853" s="93"/>
      <c r="E1853" s="93"/>
      <c r="F1853" s="100"/>
      <c r="G1853" s="274"/>
    </row>
    <row r="1854" spans="1:7" ht="24" customHeight="1" x14ac:dyDescent="0.2">
      <c r="A1854" s="272" t="s">
        <v>24</v>
      </c>
      <c r="B1854" s="391" t="str">
        <f>Obra</f>
        <v>CIERRE PERIMETRAL - OBRA CIVIL Ca.Me. SAN JUAN S.E.</v>
      </c>
      <c r="C1854" s="391"/>
      <c r="D1854" s="391"/>
      <c r="E1854" s="93"/>
      <c r="F1854" s="100" t="s">
        <v>38</v>
      </c>
      <c r="G1854" s="275">
        <f>Fecha_Base</f>
        <v>44711</v>
      </c>
    </row>
    <row r="1855" spans="1:7" ht="24" customHeight="1" x14ac:dyDescent="0.2">
      <c r="A1855" s="276" t="s">
        <v>601</v>
      </c>
      <c r="B1855" s="94" t="str">
        <f>Ubicación</f>
        <v>DEPARTAMENTO SARMIENTO</v>
      </c>
      <c r="C1855" s="94"/>
      <c r="D1855" s="101"/>
      <c r="E1855" s="102"/>
      <c r="F1855" s="103"/>
      <c r="G1855" s="277"/>
    </row>
    <row r="1856" spans="1:7" ht="24" customHeight="1" x14ac:dyDescent="0.2">
      <c r="A1856" s="276" t="s">
        <v>39</v>
      </c>
      <c r="B1856" s="104" t="str">
        <f>IFERROR(VALUE(LEFT(B1857,FIND(".",B1857)-1)),"")</f>
        <v/>
      </c>
      <c r="C1856" s="95" t="str">
        <f>IFERROR(VLOOKUP(B1856,Tabla_CyP,2,FALSE),"")</f>
        <v/>
      </c>
      <c r="D1856" s="95"/>
      <c r="E1856" s="102"/>
      <c r="F1856" s="103"/>
      <c r="G1856" s="277"/>
    </row>
    <row r="1857" spans="1:123" ht="24" customHeight="1" x14ac:dyDescent="0.2">
      <c r="A1857" s="276" t="s">
        <v>25</v>
      </c>
      <c r="B1857" s="105" t="str">
        <f>IFERROR(VLOOKUP(COUNTIF($A$1:A1857,"ANALISIS DE PRECIOS"),Tabla_NumeroItem,2,FALSE),"")</f>
        <v/>
      </c>
      <c r="C1857" s="95" t="str">
        <f>IFERROR(VLOOKUP(B1857,Tabla_CyP,2,FALSE),"")</f>
        <v/>
      </c>
      <c r="D1857" s="101"/>
      <c r="E1857" s="102"/>
      <c r="F1857" s="100" t="s">
        <v>26</v>
      </c>
      <c r="G1857" s="278" t="str">
        <f>IFERROR(VLOOKUP(B1857,Tabla_CyP,4,FALSE),"")</f>
        <v/>
      </c>
    </row>
    <row r="1858" spans="1:123" ht="24" customHeight="1" x14ac:dyDescent="0.2">
      <c r="A1858" s="276"/>
      <c r="B1858" s="94"/>
      <c r="C1858" s="95"/>
      <c r="D1858" s="101"/>
      <c r="E1858" s="102"/>
      <c r="F1858" s="103"/>
      <c r="G1858" s="277"/>
    </row>
    <row r="1859" spans="1:123" ht="24" customHeight="1" x14ac:dyDescent="0.2">
      <c r="A1859" s="378" t="s">
        <v>507</v>
      </c>
      <c r="B1859" s="379"/>
      <c r="C1859" s="380" t="s">
        <v>0</v>
      </c>
      <c r="D1859" s="380" t="s">
        <v>27</v>
      </c>
      <c r="E1859" s="386" t="s">
        <v>28</v>
      </c>
      <c r="F1859" s="388" t="s">
        <v>29</v>
      </c>
      <c r="G1859" s="388" t="s">
        <v>30</v>
      </c>
    </row>
    <row r="1860" spans="1:123" s="107" customFormat="1" ht="24" customHeight="1" x14ac:dyDescent="0.2">
      <c r="A1860" s="106" t="s">
        <v>508</v>
      </c>
      <c r="B1860" s="106" t="s">
        <v>509</v>
      </c>
      <c r="C1860" s="381"/>
      <c r="D1860" s="381"/>
      <c r="E1860" s="387"/>
      <c r="F1860" s="389"/>
      <c r="G1860" s="389"/>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9"/>
      <c r="B1861" s="108"/>
      <c r="C1861" s="267" t="s">
        <v>604</v>
      </c>
      <c r="D1861" s="109"/>
      <c r="E1861" s="110"/>
      <c r="F1861" s="111"/>
      <c r="G1861" s="280"/>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1">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1">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1">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1">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1">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1">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1">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1">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1">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1">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1">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1">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1">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1">
        <f t="shared" si="560"/>
        <v>0</v>
      </c>
    </row>
    <row r="1876" spans="1:7" ht="24" customHeight="1" x14ac:dyDescent="0.2">
      <c r="A1876" s="282"/>
      <c r="B1876" s="95"/>
      <c r="C1876" s="95"/>
      <c r="D1876" s="101"/>
      <c r="E1876" s="102"/>
      <c r="F1876" s="268" t="s">
        <v>31</v>
      </c>
      <c r="G1876" s="283">
        <f>SUBTOTAL(9,G1862:G1875)</f>
        <v>0</v>
      </c>
    </row>
    <row r="1877" spans="1:7" ht="24" customHeight="1" x14ac:dyDescent="0.2">
      <c r="A1877" s="282"/>
      <c r="B1877" s="95"/>
      <c r="C1877" s="266" t="s">
        <v>605</v>
      </c>
      <c r="D1877" s="101"/>
      <c r="E1877" s="102"/>
      <c r="F1877" s="103"/>
      <c r="G1877" s="284"/>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1">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1">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1">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1">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1">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1">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1">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1">
        <f t="shared" si="565"/>
        <v>0</v>
      </c>
    </row>
    <row r="1886" spans="1:7" ht="24" customHeight="1" x14ac:dyDescent="0.2">
      <c r="A1886" s="282"/>
      <c r="B1886" s="95"/>
      <c r="C1886" s="95"/>
      <c r="D1886" s="101"/>
      <c r="E1886" s="102"/>
      <c r="F1886" s="268" t="s">
        <v>32</v>
      </c>
      <c r="G1886" s="283">
        <f>SUBTOTAL(9,G1878:G1885)</f>
        <v>0</v>
      </c>
    </row>
    <row r="1887" spans="1:7" ht="24" customHeight="1" x14ac:dyDescent="0.2">
      <c r="A1887" s="282"/>
      <c r="B1887" s="95"/>
      <c r="C1887" s="266" t="s">
        <v>606</v>
      </c>
      <c r="D1887" s="101"/>
      <c r="E1887" s="102"/>
      <c r="F1887" s="103"/>
      <c r="G1887" s="284"/>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1">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1">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1">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1">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1">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1">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1">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1">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1">
        <f t="shared" si="570"/>
        <v>0</v>
      </c>
    </row>
    <row r="1897" spans="1:7" ht="24" customHeight="1" x14ac:dyDescent="0.2">
      <c r="A1897" s="285"/>
      <c r="B1897" s="101"/>
      <c r="C1897" s="95"/>
      <c r="D1897" s="101"/>
      <c r="E1897" s="102"/>
      <c r="F1897" s="268" t="s">
        <v>33</v>
      </c>
      <c r="G1897" s="283">
        <f>SUBTOTAL(9,G1888:G1896)</f>
        <v>0</v>
      </c>
    </row>
    <row r="1898" spans="1:7" ht="24" customHeight="1" x14ac:dyDescent="0.2">
      <c r="A1898" s="286"/>
      <c r="B1898" s="101"/>
      <c r="C1898" s="95"/>
      <c r="D1898" s="101"/>
      <c r="E1898" s="102"/>
      <c r="F1898" s="103"/>
      <c r="G1898" s="284"/>
    </row>
    <row r="1899" spans="1:7" ht="24" customHeight="1" x14ac:dyDescent="0.2">
      <c r="A1899" s="287" t="str">
        <f>B1857</f>
        <v/>
      </c>
      <c r="B1899" s="288" t="str">
        <f>C1857</f>
        <v/>
      </c>
      <c r="C1899" s="109"/>
      <c r="D1899" s="109" t="s">
        <v>34</v>
      </c>
      <c r="E1899" s="110"/>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7" t="str">
        <f>Comitente</f>
        <v>CA.ME. SAN JUAN SOCIEDAD DEL ESTADO</v>
      </c>
      <c r="C1902" s="92"/>
      <c r="D1902" s="98"/>
      <c r="E1902" s="98"/>
      <c r="F1902" s="99"/>
      <c r="G1902" s="273"/>
    </row>
    <row r="1903" spans="1:7" ht="24" customHeight="1" x14ac:dyDescent="0.2">
      <c r="A1903" s="272" t="s">
        <v>603</v>
      </c>
      <c r="B1903" s="97">
        <f>Contratista</f>
        <v>0</v>
      </c>
      <c r="C1903" s="93"/>
      <c r="D1903" s="93"/>
      <c r="E1903" s="93"/>
      <c r="F1903" s="100"/>
      <c r="G1903" s="274"/>
    </row>
    <row r="1904" spans="1:7" ht="24" customHeight="1" x14ac:dyDescent="0.2">
      <c r="A1904" s="272" t="s">
        <v>24</v>
      </c>
      <c r="B1904" s="391" t="str">
        <f>Obra</f>
        <v>CIERRE PERIMETRAL - OBRA CIVIL Ca.Me. SAN JUAN S.E.</v>
      </c>
      <c r="C1904" s="391"/>
      <c r="D1904" s="391"/>
      <c r="E1904" s="93"/>
      <c r="F1904" s="100" t="s">
        <v>38</v>
      </c>
      <c r="G1904" s="275">
        <f>Fecha_Base</f>
        <v>44711</v>
      </c>
    </row>
    <row r="1905" spans="1:123" ht="24" customHeight="1" x14ac:dyDescent="0.2">
      <c r="A1905" s="276" t="s">
        <v>601</v>
      </c>
      <c r="B1905" s="94" t="str">
        <f>Ubicación</f>
        <v>DEPARTAMENTO SARMIENTO</v>
      </c>
      <c r="C1905" s="94"/>
      <c r="D1905" s="101"/>
      <c r="E1905" s="102"/>
      <c r="F1905" s="103"/>
      <c r="G1905" s="277"/>
    </row>
    <row r="1906" spans="1:123" ht="24" customHeight="1" x14ac:dyDescent="0.2">
      <c r="A1906" s="276" t="s">
        <v>39</v>
      </c>
      <c r="B1906" s="104" t="str">
        <f>IFERROR(VALUE(LEFT(B1907,FIND(".",B1907)-1)),"")</f>
        <v/>
      </c>
      <c r="C1906" s="95" t="str">
        <f>IFERROR(VLOOKUP(B1906,Tabla_CyP,2,FALSE),"")</f>
        <v/>
      </c>
      <c r="D1906" s="95"/>
      <c r="E1906" s="102"/>
      <c r="F1906" s="103"/>
      <c r="G1906" s="277"/>
    </row>
    <row r="1907" spans="1:123" ht="24" customHeight="1" x14ac:dyDescent="0.2">
      <c r="A1907" s="276" t="s">
        <v>25</v>
      </c>
      <c r="B1907" s="105" t="str">
        <f>IFERROR(VLOOKUP(COUNTIF($A$1:A1907,"ANALISIS DE PRECIOS"),Tabla_NumeroItem,2,FALSE),"")</f>
        <v/>
      </c>
      <c r="C1907" s="95" t="str">
        <f>IFERROR(VLOOKUP(B1907,Tabla_CyP,2,FALSE),"")</f>
        <v/>
      </c>
      <c r="D1907" s="101"/>
      <c r="E1907" s="102"/>
      <c r="F1907" s="100" t="s">
        <v>26</v>
      </c>
      <c r="G1907" s="278" t="str">
        <f>IFERROR(VLOOKUP(B1907,Tabla_CyP,4,FALSE),"")</f>
        <v/>
      </c>
    </row>
    <row r="1908" spans="1:123" ht="24" customHeight="1" x14ac:dyDescent="0.2">
      <c r="A1908" s="276"/>
      <c r="B1908" s="94"/>
      <c r="C1908" s="95"/>
      <c r="D1908" s="101"/>
      <c r="E1908" s="102"/>
      <c r="F1908" s="103"/>
      <c r="G1908" s="277"/>
    </row>
    <row r="1909" spans="1:123" ht="24" customHeight="1" x14ac:dyDescent="0.2">
      <c r="A1909" s="378" t="s">
        <v>507</v>
      </c>
      <c r="B1909" s="379"/>
      <c r="C1909" s="380" t="s">
        <v>0</v>
      </c>
      <c r="D1909" s="380" t="s">
        <v>27</v>
      </c>
      <c r="E1909" s="386" t="s">
        <v>28</v>
      </c>
      <c r="F1909" s="388" t="s">
        <v>29</v>
      </c>
      <c r="G1909" s="388" t="s">
        <v>30</v>
      </c>
    </row>
    <row r="1910" spans="1:123" s="107" customFormat="1" ht="24" customHeight="1" x14ac:dyDescent="0.2">
      <c r="A1910" s="106" t="s">
        <v>508</v>
      </c>
      <c r="B1910" s="106" t="s">
        <v>509</v>
      </c>
      <c r="C1910" s="381"/>
      <c r="D1910" s="381"/>
      <c r="E1910" s="387"/>
      <c r="F1910" s="389"/>
      <c r="G1910" s="389"/>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9"/>
      <c r="B1911" s="108"/>
      <c r="C1911" s="267" t="s">
        <v>604</v>
      </c>
      <c r="D1911" s="109"/>
      <c r="E1911" s="110"/>
      <c r="F1911" s="111"/>
      <c r="G1911" s="280"/>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1">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1">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1">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1">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1">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1">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1">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1">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1">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1">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1">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1">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1">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1">
        <f t="shared" si="575"/>
        <v>0</v>
      </c>
    </row>
    <row r="1926" spans="1:7" ht="24" customHeight="1" x14ac:dyDescent="0.2">
      <c r="A1926" s="282"/>
      <c r="B1926" s="95"/>
      <c r="C1926" s="95"/>
      <c r="D1926" s="101"/>
      <c r="E1926" s="102"/>
      <c r="F1926" s="268" t="s">
        <v>31</v>
      </c>
      <c r="G1926" s="283">
        <f>SUBTOTAL(9,G1912:G1925)</f>
        <v>0</v>
      </c>
    </row>
    <row r="1927" spans="1:7" ht="24" customHeight="1" x14ac:dyDescent="0.2">
      <c r="A1927" s="282"/>
      <c r="B1927" s="95"/>
      <c r="C1927" s="266" t="s">
        <v>605</v>
      </c>
      <c r="D1927" s="101"/>
      <c r="E1927" s="102"/>
      <c r="F1927" s="103"/>
      <c r="G1927" s="284"/>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1">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1">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1">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1">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1">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1">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1">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1">
        <f t="shared" si="580"/>
        <v>0</v>
      </c>
    </row>
    <row r="1936" spans="1:7" ht="24" customHeight="1" x14ac:dyDescent="0.2">
      <c r="A1936" s="282"/>
      <c r="B1936" s="95"/>
      <c r="C1936" s="95"/>
      <c r="D1936" s="101"/>
      <c r="E1936" s="102"/>
      <c r="F1936" s="268" t="s">
        <v>32</v>
      </c>
      <c r="G1936" s="283">
        <f>SUBTOTAL(9,G1928:G1935)</f>
        <v>0</v>
      </c>
    </row>
    <row r="1937" spans="1:7" ht="24" customHeight="1" x14ac:dyDescent="0.2">
      <c r="A1937" s="282"/>
      <c r="B1937" s="95"/>
      <c r="C1937" s="266" t="s">
        <v>606</v>
      </c>
      <c r="D1937" s="101"/>
      <c r="E1937" s="102"/>
      <c r="F1937" s="103"/>
      <c r="G1937" s="284"/>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1">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1">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1">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1">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1">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1">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1">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1">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1">
        <f t="shared" si="585"/>
        <v>0</v>
      </c>
    </row>
    <row r="1947" spans="1:7" ht="24" customHeight="1" x14ac:dyDescent="0.2">
      <c r="A1947" s="285"/>
      <c r="B1947" s="101"/>
      <c r="C1947" s="95"/>
      <c r="D1947" s="101"/>
      <c r="E1947" s="102"/>
      <c r="F1947" s="268" t="s">
        <v>33</v>
      </c>
      <c r="G1947" s="283">
        <f>SUBTOTAL(9,G1938:G1946)</f>
        <v>0</v>
      </c>
    </row>
    <row r="1948" spans="1:7" ht="24" customHeight="1" x14ac:dyDescent="0.2">
      <c r="A1948" s="286"/>
      <c r="B1948" s="101"/>
      <c r="C1948" s="95"/>
      <c r="D1948" s="101"/>
      <c r="E1948" s="102"/>
      <c r="F1948" s="103"/>
      <c r="G1948" s="284"/>
    </row>
    <row r="1949" spans="1:7" ht="24" customHeight="1" x14ac:dyDescent="0.2">
      <c r="A1949" s="287" t="str">
        <f>B1907</f>
        <v/>
      </c>
      <c r="B1949" s="288" t="str">
        <f>C1907</f>
        <v/>
      </c>
      <c r="C1949" s="109"/>
      <c r="D1949" s="109" t="s">
        <v>34</v>
      </c>
      <c r="E1949" s="110"/>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7" t="str">
        <f>Comitente</f>
        <v>CA.ME. SAN JUAN SOCIEDAD DEL ESTADO</v>
      </c>
      <c r="C1952" s="92"/>
      <c r="D1952" s="98"/>
      <c r="E1952" s="98"/>
      <c r="F1952" s="99"/>
      <c r="G1952" s="273"/>
    </row>
    <row r="1953" spans="1:123" ht="24" customHeight="1" x14ac:dyDescent="0.2">
      <c r="A1953" s="272" t="s">
        <v>603</v>
      </c>
      <c r="B1953" s="97">
        <f>Contratista</f>
        <v>0</v>
      </c>
      <c r="C1953" s="93"/>
      <c r="D1953" s="93"/>
      <c r="E1953" s="93"/>
      <c r="F1953" s="100"/>
      <c r="G1953" s="274"/>
    </row>
    <row r="1954" spans="1:123" ht="24" customHeight="1" x14ac:dyDescent="0.2">
      <c r="A1954" s="272" t="s">
        <v>24</v>
      </c>
      <c r="B1954" s="391" t="str">
        <f>Obra</f>
        <v>CIERRE PERIMETRAL - OBRA CIVIL Ca.Me. SAN JUAN S.E.</v>
      </c>
      <c r="C1954" s="391"/>
      <c r="D1954" s="391"/>
      <c r="E1954" s="93"/>
      <c r="F1954" s="100" t="s">
        <v>38</v>
      </c>
      <c r="G1954" s="275">
        <f>Fecha_Base</f>
        <v>44711</v>
      </c>
    </row>
    <row r="1955" spans="1:123" ht="24" customHeight="1" x14ac:dyDescent="0.2">
      <c r="A1955" s="276" t="s">
        <v>601</v>
      </c>
      <c r="B1955" s="94" t="str">
        <f>Ubicación</f>
        <v>DEPARTAMENTO SARMIENTO</v>
      </c>
      <c r="C1955" s="94"/>
      <c r="D1955" s="101"/>
      <c r="E1955" s="102"/>
      <c r="F1955" s="103"/>
      <c r="G1955" s="277"/>
    </row>
    <row r="1956" spans="1:123" ht="24" customHeight="1" x14ac:dyDescent="0.2">
      <c r="A1956" s="276" t="s">
        <v>39</v>
      </c>
      <c r="B1956" s="104" t="str">
        <f>IFERROR(VALUE(LEFT(B1957,FIND(".",B1957)-1)),"")</f>
        <v/>
      </c>
      <c r="C1956" s="95" t="str">
        <f>IFERROR(VLOOKUP(B1956,Tabla_CyP,2,FALSE),"")</f>
        <v/>
      </c>
      <c r="D1956" s="95"/>
      <c r="E1956" s="102"/>
      <c r="F1956" s="103"/>
      <c r="G1956" s="277"/>
    </row>
    <row r="1957" spans="1:123" ht="24" customHeight="1" x14ac:dyDescent="0.2">
      <c r="A1957" s="276" t="s">
        <v>25</v>
      </c>
      <c r="B1957" s="105" t="str">
        <f>IFERROR(VLOOKUP(COUNTIF($A$1:A1957,"ANALISIS DE PRECIOS"),Tabla_NumeroItem,2,FALSE),"")</f>
        <v/>
      </c>
      <c r="C1957" s="95" t="str">
        <f>IFERROR(VLOOKUP(B1957,Tabla_CyP,2,FALSE),"")</f>
        <v/>
      </c>
      <c r="D1957" s="101"/>
      <c r="E1957" s="102"/>
      <c r="F1957" s="100" t="s">
        <v>26</v>
      </c>
      <c r="G1957" s="278" t="str">
        <f>IFERROR(VLOOKUP(B1957,Tabla_CyP,4,FALSE),"")</f>
        <v/>
      </c>
    </row>
    <row r="1958" spans="1:123" ht="24" customHeight="1" x14ac:dyDescent="0.2">
      <c r="A1958" s="276"/>
      <c r="B1958" s="94"/>
      <c r="C1958" s="95"/>
      <c r="D1958" s="101"/>
      <c r="E1958" s="102"/>
      <c r="F1958" s="103"/>
      <c r="G1958" s="277"/>
    </row>
    <row r="1959" spans="1:123" ht="24" customHeight="1" x14ac:dyDescent="0.2">
      <c r="A1959" s="378" t="s">
        <v>507</v>
      </c>
      <c r="B1959" s="379"/>
      <c r="C1959" s="380" t="s">
        <v>0</v>
      </c>
      <c r="D1959" s="380" t="s">
        <v>27</v>
      </c>
      <c r="E1959" s="386" t="s">
        <v>28</v>
      </c>
      <c r="F1959" s="388" t="s">
        <v>29</v>
      </c>
      <c r="G1959" s="388" t="s">
        <v>30</v>
      </c>
    </row>
    <row r="1960" spans="1:123" s="107" customFormat="1" ht="24" customHeight="1" x14ac:dyDescent="0.2">
      <c r="A1960" s="106" t="s">
        <v>508</v>
      </c>
      <c r="B1960" s="106" t="s">
        <v>509</v>
      </c>
      <c r="C1960" s="381"/>
      <c r="D1960" s="381"/>
      <c r="E1960" s="387"/>
      <c r="F1960" s="389"/>
      <c r="G1960" s="389"/>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9"/>
      <c r="B1961" s="108"/>
      <c r="C1961" s="267" t="s">
        <v>604</v>
      </c>
      <c r="D1961" s="109"/>
      <c r="E1961" s="110"/>
      <c r="F1961" s="111"/>
      <c r="G1961" s="280"/>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1">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1">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1">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1">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1">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1">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1">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1">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1">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1">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1">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1">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1">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1">
        <f t="shared" si="590"/>
        <v>0</v>
      </c>
    </row>
    <row r="1976" spans="1:7" ht="24" customHeight="1" x14ac:dyDescent="0.2">
      <c r="A1976" s="282"/>
      <c r="B1976" s="95"/>
      <c r="C1976" s="95"/>
      <c r="D1976" s="101"/>
      <c r="E1976" s="102"/>
      <c r="F1976" s="268" t="s">
        <v>31</v>
      </c>
      <c r="G1976" s="283">
        <f>SUBTOTAL(9,G1962:G1975)</f>
        <v>0</v>
      </c>
    </row>
    <row r="1977" spans="1:7" ht="24" customHeight="1" x14ac:dyDescent="0.2">
      <c r="A1977" s="282"/>
      <c r="B1977" s="95"/>
      <c r="C1977" s="266" t="s">
        <v>605</v>
      </c>
      <c r="D1977" s="101"/>
      <c r="E1977" s="102"/>
      <c r="F1977" s="103"/>
      <c r="G1977" s="284"/>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1">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1">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1">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1">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1">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1">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1">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1">
        <f t="shared" si="595"/>
        <v>0</v>
      </c>
    </row>
    <row r="1986" spans="1:7" ht="24" customHeight="1" x14ac:dyDescent="0.2">
      <c r="A1986" s="282"/>
      <c r="B1986" s="95"/>
      <c r="C1986" s="95"/>
      <c r="D1986" s="101"/>
      <c r="E1986" s="102"/>
      <c r="F1986" s="268" t="s">
        <v>32</v>
      </c>
      <c r="G1986" s="283">
        <f>SUBTOTAL(9,G1978:G1985)</f>
        <v>0</v>
      </c>
    </row>
    <row r="1987" spans="1:7" ht="24" customHeight="1" x14ac:dyDescent="0.2">
      <c r="A1987" s="282"/>
      <c r="B1987" s="95"/>
      <c r="C1987" s="266" t="s">
        <v>606</v>
      </c>
      <c r="D1987" s="101"/>
      <c r="E1987" s="102"/>
      <c r="F1987" s="103"/>
      <c r="G1987" s="284"/>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1">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1">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1">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1">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1">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1">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1">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1">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1">
        <f t="shared" si="600"/>
        <v>0</v>
      </c>
    </row>
    <row r="1997" spans="1:7" ht="24" customHeight="1" x14ac:dyDescent="0.2">
      <c r="A1997" s="285"/>
      <c r="B1997" s="101"/>
      <c r="C1997" s="95"/>
      <c r="D1997" s="101"/>
      <c r="E1997" s="102"/>
      <c r="F1997" s="268" t="s">
        <v>33</v>
      </c>
      <c r="G1997" s="283">
        <f>SUBTOTAL(9,G1988:G1996)</f>
        <v>0</v>
      </c>
    </row>
    <row r="1998" spans="1:7" ht="24" customHeight="1" x14ac:dyDescent="0.2">
      <c r="A1998" s="286"/>
      <c r="B1998" s="101"/>
      <c r="C1998" s="95"/>
      <c r="D1998" s="101"/>
      <c r="E1998" s="102"/>
      <c r="F1998" s="103"/>
      <c r="G1998" s="284"/>
    </row>
    <row r="1999" spans="1:7" ht="24" customHeight="1" x14ac:dyDescent="0.2">
      <c r="A1999" s="287" t="str">
        <f>B1957</f>
        <v/>
      </c>
      <c r="B1999" s="288" t="str">
        <f>C1957</f>
        <v/>
      </c>
      <c r="C1999" s="109"/>
      <c r="D1999" s="109" t="s">
        <v>34</v>
      </c>
      <c r="E1999" s="110"/>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7" t="str">
        <f>Comitente</f>
        <v>CA.ME. SAN JUAN SOCIEDAD DEL ESTADO</v>
      </c>
      <c r="C2002" s="92"/>
      <c r="D2002" s="98"/>
      <c r="E2002" s="98"/>
      <c r="F2002" s="99"/>
      <c r="G2002" s="273"/>
    </row>
    <row r="2003" spans="1:123" ht="24" customHeight="1" x14ac:dyDescent="0.2">
      <c r="A2003" s="272" t="s">
        <v>603</v>
      </c>
      <c r="B2003" s="97">
        <f>Contratista</f>
        <v>0</v>
      </c>
      <c r="C2003" s="93"/>
      <c r="D2003" s="93"/>
      <c r="E2003" s="93"/>
      <c r="F2003" s="100"/>
      <c r="G2003" s="274"/>
    </row>
    <row r="2004" spans="1:123" ht="24" customHeight="1" x14ac:dyDescent="0.2">
      <c r="A2004" s="272" t="s">
        <v>24</v>
      </c>
      <c r="B2004" s="391" t="str">
        <f>Obra</f>
        <v>CIERRE PERIMETRAL - OBRA CIVIL Ca.Me. SAN JUAN S.E.</v>
      </c>
      <c r="C2004" s="391"/>
      <c r="D2004" s="391"/>
      <c r="E2004" s="93"/>
      <c r="F2004" s="100" t="s">
        <v>38</v>
      </c>
      <c r="G2004" s="275">
        <f>Fecha_Base</f>
        <v>44711</v>
      </c>
    </row>
    <row r="2005" spans="1:123" ht="24" customHeight="1" x14ac:dyDescent="0.2">
      <c r="A2005" s="276" t="s">
        <v>601</v>
      </c>
      <c r="B2005" s="94" t="str">
        <f>Ubicación</f>
        <v>DEPARTAMENTO SARMIENTO</v>
      </c>
      <c r="C2005" s="94"/>
      <c r="D2005" s="101"/>
      <c r="E2005" s="102"/>
      <c r="F2005" s="103"/>
      <c r="G2005" s="277"/>
    </row>
    <row r="2006" spans="1:123" ht="24" customHeight="1" x14ac:dyDescent="0.2">
      <c r="A2006" s="276" t="s">
        <v>39</v>
      </c>
      <c r="B2006" s="104" t="str">
        <f>IFERROR(VALUE(LEFT(B2007,FIND(".",B2007)-1)),"")</f>
        <v/>
      </c>
      <c r="C2006" s="95" t="str">
        <f>IFERROR(VLOOKUP(B2006,Tabla_CyP,2,FALSE),"")</f>
        <v/>
      </c>
      <c r="D2006" s="95"/>
      <c r="E2006" s="102"/>
      <c r="F2006" s="103"/>
      <c r="G2006" s="277"/>
    </row>
    <row r="2007" spans="1:123" ht="24" customHeight="1" x14ac:dyDescent="0.2">
      <c r="A2007" s="276" t="s">
        <v>25</v>
      </c>
      <c r="B2007" s="105" t="str">
        <f>IFERROR(VLOOKUP(COUNTIF($A$1:A2007,"ANALISIS DE PRECIOS"),Tabla_NumeroItem,2,FALSE),"")</f>
        <v/>
      </c>
      <c r="C2007" s="95" t="str">
        <f>IFERROR(VLOOKUP(B2007,Tabla_CyP,2,FALSE),"")</f>
        <v/>
      </c>
      <c r="D2007" s="101"/>
      <c r="E2007" s="102"/>
      <c r="F2007" s="100" t="s">
        <v>26</v>
      </c>
      <c r="G2007" s="278" t="str">
        <f>IFERROR(VLOOKUP(B2007,Tabla_CyP,4,FALSE),"")</f>
        <v/>
      </c>
    </row>
    <row r="2008" spans="1:123" ht="24" customHeight="1" x14ac:dyDescent="0.2">
      <c r="A2008" s="276"/>
      <c r="B2008" s="94"/>
      <c r="C2008" s="95"/>
      <c r="D2008" s="101"/>
      <c r="E2008" s="102"/>
      <c r="F2008" s="103"/>
      <c r="G2008" s="277"/>
    </row>
    <row r="2009" spans="1:123" ht="24" customHeight="1" x14ac:dyDescent="0.2">
      <c r="A2009" s="378" t="s">
        <v>507</v>
      </c>
      <c r="B2009" s="379"/>
      <c r="C2009" s="380" t="s">
        <v>0</v>
      </c>
      <c r="D2009" s="380" t="s">
        <v>27</v>
      </c>
      <c r="E2009" s="386" t="s">
        <v>28</v>
      </c>
      <c r="F2009" s="388" t="s">
        <v>29</v>
      </c>
      <c r="G2009" s="388" t="s">
        <v>30</v>
      </c>
    </row>
    <row r="2010" spans="1:123" s="107" customFormat="1" ht="24" customHeight="1" x14ac:dyDescent="0.2">
      <c r="A2010" s="106" t="s">
        <v>508</v>
      </c>
      <c r="B2010" s="106" t="s">
        <v>509</v>
      </c>
      <c r="C2010" s="381"/>
      <c r="D2010" s="381"/>
      <c r="E2010" s="387"/>
      <c r="F2010" s="389"/>
      <c r="G2010" s="389"/>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9"/>
      <c r="B2011" s="108"/>
      <c r="C2011" s="267" t="s">
        <v>604</v>
      </c>
      <c r="D2011" s="109"/>
      <c r="E2011" s="110"/>
      <c r="F2011" s="111"/>
      <c r="G2011" s="280"/>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1">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1">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1">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1">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1">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1">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1">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1">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1">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1">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1">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1">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1">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1">
        <f t="shared" si="605"/>
        <v>0</v>
      </c>
    </row>
    <row r="2026" spans="1:7" ht="24" customHeight="1" x14ac:dyDescent="0.2">
      <c r="A2026" s="282"/>
      <c r="B2026" s="95"/>
      <c r="C2026" s="95"/>
      <c r="D2026" s="101"/>
      <c r="E2026" s="102"/>
      <c r="F2026" s="268" t="s">
        <v>31</v>
      </c>
      <c r="G2026" s="283">
        <f>SUBTOTAL(9,G2012:G2025)</f>
        <v>0</v>
      </c>
    </row>
    <row r="2027" spans="1:7" ht="24" customHeight="1" x14ac:dyDescent="0.2">
      <c r="A2027" s="282"/>
      <c r="B2027" s="95"/>
      <c r="C2027" s="266" t="s">
        <v>605</v>
      </c>
      <c r="D2027" s="101"/>
      <c r="E2027" s="102"/>
      <c r="F2027" s="103"/>
      <c r="G2027" s="284"/>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1">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1">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1">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1">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1">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1">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1">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1">
        <f t="shared" si="610"/>
        <v>0</v>
      </c>
    </row>
    <row r="2036" spans="1:7" ht="24" customHeight="1" x14ac:dyDescent="0.2">
      <c r="A2036" s="282"/>
      <c r="B2036" s="95"/>
      <c r="C2036" s="95"/>
      <c r="D2036" s="101"/>
      <c r="E2036" s="102"/>
      <c r="F2036" s="268" t="s">
        <v>32</v>
      </c>
      <c r="G2036" s="283">
        <f>SUBTOTAL(9,G2028:G2035)</f>
        <v>0</v>
      </c>
    </row>
    <row r="2037" spans="1:7" ht="24" customHeight="1" x14ac:dyDescent="0.2">
      <c r="A2037" s="282"/>
      <c r="B2037" s="95"/>
      <c r="C2037" s="266" t="s">
        <v>606</v>
      </c>
      <c r="D2037" s="101"/>
      <c r="E2037" s="102"/>
      <c r="F2037" s="103"/>
      <c r="G2037" s="284"/>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1">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1">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1">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1">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1">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1">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1">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1">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1">
        <f t="shared" si="615"/>
        <v>0</v>
      </c>
    </row>
    <row r="2047" spans="1:7" ht="24" customHeight="1" x14ac:dyDescent="0.2">
      <c r="A2047" s="285"/>
      <c r="B2047" s="101"/>
      <c r="C2047" s="95"/>
      <c r="D2047" s="101"/>
      <c r="E2047" s="102"/>
      <c r="F2047" s="268" t="s">
        <v>33</v>
      </c>
      <c r="G2047" s="283">
        <f>SUBTOTAL(9,G2038:G2046)</f>
        <v>0</v>
      </c>
    </row>
    <row r="2048" spans="1:7" ht="24" customHeight="1" x14ac:dyDescent="0.2">
      <c r="A2048" s="286"/>
      <c r="B2048" s="101"/>
      <c r="C2048" s="95"/>
      <c r="D2048" s="101"/>
      <c r="E2048" s="102"/>
      <c r="F2048" s="103"/>
      <c r="G2048" s="284"/>
    </row>
    <row r="2049" spans="1:123" ht="24" customHeight="1" x14ac:dyDescent="0.2">
      <c r="A2049" s="287" t="str">
        <f>B2007</f>
        <v/>
      </c>
      <c r="B2049" s="288" t="str">
        <f>C2007</f>
        <v/>
      </c>
      <c r="C2049" s="109"/>
      <c r="D2049" s="109" t="s">
        <v>34</v>
      </c>
      <c r="E2049" s="110"/>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7" t="str">
        <f>Comitente</f>
        <v>CA.ME. SAN JUAN SOCIEDAD DEL ESTADO</v>
      </c>
      <c r="C2052" s="92"/>
      <c r="D2052" s="98"/>
      <c r="E2052" s="98"/>
      <c r="F2052" s="99"/>
      <c r="G2052" s="273"/>
    </row>
    <row r="2053" spans="1:123" ht="24" customHeight="1" x14ac:dyDescent="0.2">
      <c r="A2053" s="272" t="s">
        <v>603</v>
      </c>
      <c r="B2053" s="97">
        <f>Contratista</f>
        <v>0</v>
      </c>
      <c r="C2053" s="93"/>
      <c r="D2053" s="93"/>
      <c r="E2053" s="93"/>
      <c r="F2053" s="100"/>
      <c r="G2053" s="274"/>
    </row>
    <row r="2054" spans="1:123" ht="24" customHeight="1" x14ac:dyDescent="0.2">
      <c r="A2054" s="272" t="s">
        <v>24</v>
      </c>
      <c r="B2054" s="391" t="str">
        <f>Obra</f>
        <v>CIERRE PERIMETRAL - OBRA CIVIL Ca.Me. SAN JUAN S.E.</v>
      </c>
      <c r="C2054" s="391"/>
      <c r="D2054" s="391"/>
      <c r="E2054" s="93"/>
      <c r="F2054" s="100" t="s">
        <v>38</v>
      </c>
      <c r="G2054" s="275">
        <f>Fecha_Base</f>
        <v>44711</v>
      </c>
    </row>
    <row r="2055" spans="1:123" ht="24" customHeight="1" x14ac:dyDescent="0.2">
      <c r="A2055" s="276" t="s">
        <v>601</v>
      </c>
      <c r="B2055" s="94" t="str">
        <f>Ubicación</f>
        <v>DEPARTAMENTO SARMIENTO</v>
      </c>
      <c r="C2055" s="94"/>
      <c r="D2055" s="101"/>
      <c r="E2055" s="102"/>
      <c r="F2055" s="103"/>
      <c r="G2055" s="277"/>
    </row>
    <row r="2056" spans="1:123" ht="24" customHeight="1" x14ac:dyDescent="0.2">
      <c r="A2056" s="276" t="s">
        <v>39</v>
      </c>
      <c r="B2056" s="104" t="str">
        <f>IFERROR(VALUE(LEFT(B2057,FIND(".",B2057)-1)),"")</f>
        <v/>
      </c>
      <c r="C2056" s="95" t="str">
        <f>IFERROR(VLOOKUP(B2056,Tabla_CyP,2,FALSE),"")</f>
        <v/>
      </c>
      <c r="D2056" s="95"/>
      <c r="E2056" s="102"/>
      <c r="F2056" s="103"/>
      <c r="G2056" s="277"/>
    </row>
    <row r="2057" spans="1:123" ht="24" customHeight="1" x14ac:dyDescent="0.2">
      <c r="A2057" s="276" t="s">
        <v>25</v>
      </c>
      <c r="B2057" s="105" t="str">
        <f>IFERROR(VLOOKUP(COUNTIF($A$1:A2057,"ANALISIS DE PRECIOS"),Tabla_NumeroItem,2,FALSE),"")</f>
        <v/>
      </c>
      <c r="C2057" s="95" t="str">
        <f>IFERROR(VLOOKUP(B2057,Tabla_CyP,2,FALSE),"")</f>
        <v/>
      </c>
      <c r="D2057" s="101"/>
      <c r="E2057" s="102"/>
      <c r="F2057" s="100" t="s">
        <v>26</v>
      </c>
      <c r="G2057" s="278" t="str">
        <f>IFERROR(VLOOKUP(B2057,Tabla_CyP,4,FALSE),"")</f>
        <v/>
      </c>
    </row>
    <row r="2058" spans="1:123" ht="24" customHeight="1" x14ac:dyDescent="0.2">
      <c r="A2058" s="276"/>
      <c r="B2058" s="94"/>
      <c r="C2058" s="95"/>
      <c r="D2058" s="101"/>
      <c r="E2058" s="102"/>
      <c r="F2058" s="103"/>
      <c r="G2058" s="277"/>
    </row>
    <row r="2059" spans="1:123" ht="24" customHeight="1" x14ac:dyDescent="0.2">
      <c r="A2059" s="378" t="s">
        <v>507</v>
      </c>
      <c r="B2059" s="379"/>
      <c r="C2059" s="380" t="s">
        <v>0</v>
      </c>
      <c r="D2059" s="380" t="s">
        <v>27</v>
      </c>
      <c r="E2059" s="386" t="s">
        <v>28</v>
      </c>
      <c r="F2059" s="388" t="s">
        <v>29</v>
      </c>
      <c r="G2059" s="388" t="s">
        <v>30</v>
      </c>
    </row>
    <row r="2060" spans="1:123" s="107" customFormat="1" ht="24" customHeight="1" x14ac:dyDescent="0.2">
      <c r="A2060" s="106" t="s">
        <v>508</v>
      </c>
      <c r="B2060" s="106" t="s">
        <v>509</v>
      </c>
      <c r="C2060" s="381"/>
      <c r="D2060" s="381"/>
      <c r="E2060" s="387"/>
      <c r="F2060" s="389"/>
      <c r="G2060" s="389"/>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9"/>
      <c r="B2061" s="108"/>
      <c r="C2061" s="267" t="s">
        <v>604</v>
      </c>
      <c r="D2061" s="109"/>
      <c r="E2061" s="110"/>
      <c r="F2061" s="111"/>
      <c r="G2061" s="280"/>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1">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1">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1">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1">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1">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1">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1">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1">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1">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1">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1">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1">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1">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1">
        <f t="shared" si="620"/>
        <v>0</v>
      </c>
    </row>
    <row r="2076" spans="1:7" ht="24" customHeight="1" x14ac:dyDescent="0.2">
      <c r="A2076" s="282"/>
      <c r="B2076" s="95"/>
      <c r="C2076" s="95"/>
      <c r="D2076" s="101"/>
      <c r="E2076" s="102"/>
      <c r="F2076" s="268" t="s">
        <v>31</v>
      </c>
      <c r="G2076" s="283">
        <f>SUBTOTAL(9,G2062:G2075)</f>
        <v>0</v>
      </c>
    </row>
    <row r="2077" spans="1:7" ht="24" customHeight="1" x14ac:dyDescent="0.2">
      <c r="A2077" s="282"/>
      <c r="B2077" s="95"/>
      <c r="C2077" s="266" t="s">
        <v>605</v>
      </c>
      <c r="D2077" s="101"/>
      <c r="E2077" s="102"/>
      <c r="F2077" s="103"/>
      <c r="G2077" s="284"/>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1">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1">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1">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1">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1">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1">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1">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1">
        <f t="shared" si="625"/>
        <v>0</v>
      </c>
    </row>
    <row r="2086" spans="1:7" ht="24" customHeight="1" x14ac:dyDescent="0.2">
      <c r="A2086" s="282"/>
      <c r="B2086" s="95"/>
      <c r="C2086" s="95"/>
      <c r="D2086" s="101"/>
      <c r="E2086" s="102"/>
      <c r="F2086" s="268" t="s">
        <v>32</v>
      </c>
      <c r="G2086" s="283">
        <f>SUBTOTAL(9,G2078:G2085)</f>
        <v>0</v>
      </c>
    </row>
    <row r="2087" spans="1:7" ht="24" customHeight="1" x14ac:dyDescent="0.2">
      <c r="A2087" s="282"/>
      <c r="B2087" s="95"/>
      <c r="C2087" s="266" t="s">
        <v>606</v>
      </c>
      <c r="D2087" s="101"/>
      <c r="E2087" s="102"/>
      <c r="F2087" s="103"/>
      <c r="G2087" s="284"/>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1">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1">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1">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1">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1">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1">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1">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1">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1">
        <f t="shared" si="630"/>
        <v>0</v>
      </c>
    </row>
    <row r="2097" spans="1:123" ht="24" customHeight="1" x14ac:dyDescent="0.2">
      <c r="A2097" s="285"/>
      <c r="B2097" s="101"/>
      <c r="C2097" s="95"/>
      <c r="D2097" s="101"/>
      <c r="E2097" s="102"/>
      <c r="F2097" s="268" t="s">
        <v>33</v>
      </c>
      <c r="G2097" s="283">
        <f>SUBTOTAL(9,G2088:G2096)</f>
        <v>0</v>
      </c>
    </row>
    <row r="2098" spans="1:123" ht="24" customHeight="1" x14ac:dyDescent="0.2">
      <c r="A2098" s="286"/>
      <c r="B2098" s="101"/>
      <c r="C2098" s="95"/>
      <c r="D2098" s="101"/>
      <c r="E2098" s="102"/>
      <c r="F2098" s="103"/>
      <c r="G2098" s="284"/>
    </row>
    <row r="2099" spans="1:123" ht="24" customHeight="1" x14ac:dyDescent="0.2">
      <c r="A2099" s="287" t="str">
        <f>B2057</f>
        <v/>
      </c>
      <c r="B2099" s="288" t="str">
        <f>C2057</f>
        <v/>
      </c>
      <c r="C2099" s="109"/>
      <c r="D2099" s="109" t="s">
        <v>34</v>
      </c>
      <c r="E2099" s="110"/>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7" t="str">
        <f>Comitente</f>
        <v>CA.ME. SAN JUAN SOCIEDAD DEL ESTADO</v>
      </c>
      <c r="C2102" s="92"/>
      <c r="D2102" s="98"/>
      <c r="E2102" s="98"/>
      <c r="F2102" s="99"/>
      <c r="G2102" s="273"/>
    </row>
    <row r="2103" spans="1:123" ht="24" customHeight="1" x14ac:dyDescent="0.2">
      <c r="A2103" s="272" t="s">
        <v>603</v>
      </c>
      <c r="B2103" s="97">
        <f>Contratista</f>
        <v>0</v>
      </c>
      <c r="C2103" s="93"/>
      <c r="D2103" s="93"/>
      <c r="E2103" s="93"/>
      <c r="F2103" s="100"/>
      <c r="G2103" s="274"/>
    </row>
    <row r="2104" spans="1:123" ht="24" customHeight="1" x14ac:dyDescent="0.2">
      <c r="A2104" s="272" t="s">
        <v>24</v>
      </c>
      <c r="B2104" s="391" t="str">
        <f>Obra</f>
        <v>CIERRE PERIMETRAL - OBRA CIVIL Ca.Me. SAN JUAN S.E.</v>
      </c>
      <c r="C2104" s="391"/>
      <c r="D2104" s="391"/>
      <c r="E2104" s="93"/>
      <c r="F2104" s="100" t="s">
        <v>38</v>
      </c>
      <c r="G2104" s="275">
        <f>Fecha_Base</f>
        <v>44711</v>
      </c>
    </row>
    <row r="2105" spans="1:123" ht="24" customHeight="1" x14ac:dyDescent="0.2">
      <c r="A2105" s="276" t="s">
        <v>601</v>
      </c>
      <c r="B2105" s="94" t="str">
        <f>Ubicación</f>
        <v>DEPARTAMENTO SARMIENTO</v>
      </c>
      <c r="C2105" s="94"/>
      <c r="D2105" s="101"/>
      <c r="E2105" s="102"/>
      <c r="F2105" s="103"/>
      <c r="G2105" s="277"/>
    </row>
    <row r="2106" spans="1:123" ht="24" customHeight="1" x14ac:dyDescent="0.2">
      <c r="A2106" s="276" t="s">
        <v>39</v>
      </c>
      <c r="B2106" s="104" t="str">
        <f>IFERROR(VALUE(LEFT(B2107,FIND(".",B2107)-1)),"")</f>
        <v/>
      </c>
      <c r="C2106" s="95" t="str">
        <f>IFERROR(VLOOKUP(B2106,Tabla_CyP,2,FALSE),"")</f>
        <v/>
      </c>
      <c r="D2106" s="95"/>
      <c r="E2106" s="102"/>
      <c r="F2106" s="103"/>
      <c r="G2106" s="277"/>
    </row>
    <row r="2107" spans="1:123" ht="24" customHeight="1" x14ac:dyDescent="0.2">
      <c r="A2107" s="276" t="s">
        <v>25</v>
      </c>
      <c r="B2107" s="105" t="str">
        <f>IFERROR(VLOOKUP(COUNTIF($A$1:A2107,"ANALISIS DE PRECIOS"),Tabla_NumeroItem,2,FALSE),"")</f>
        <v/>
      </c>
      <c r="C2107" s="95" t="str">
        <f>IFERROR(VLOOKUP(B2107,Tabla_CyP,2,FALSE),"")</f>
        <v/>
      </c>
      <c r="D2107" s="101"/>
      <c r="E2107" s="102"/>
      <c r="F2107" s="100" t="s">
        <v>26</v>
      </c>
      <c r="G2107" s="278" t="str">
        <f>IFERROR(VLOOKUP(B2107,Tabla_CyP,4,FALSE),"")</f>
        <v/>
      </c>
    </row>
    <row r="2108" spans="1:123" ht="24" customHeight="1" x14ac:dyDescent="0.2">
      <c r="A2108" s="276"/>
      <c r="B2108" s="94"/>
      <c r="C2108" s="95"/>
      <c r="D2108" s="101"/>
      <c r="E2108" s="102"/>
      <c r="F2108" s="103"/>
      <c r="G2108" s="277"/>
    </row>
    <row r="2109" spans="1:123" ht="24" customHeight="1" x14ac:dyDescent="0.2">
      <c r="A2109" s="378" t="s">
        <v>507</v>
      </c>
      <c r="B2109" s="379"/>
      <c r="C2109" s="380" t="s">
        <v>0</v>
      </c>
      <c r="D2109" s="380" t="s">
        <v>27</v>
      </c>
      <c r="E2109" s="386" t="s">
        <v>28</v>
      </c>
      <c r="F2109" s="388" t="s">
        <v>29</v>
      </c>
      <c r="G2109" s="388" t="s">
        <v>30</v>
      </c>
    </row>
    <row r="2110" spans="1:123" s="107" customFormat="1" ht="24" customHeight="1" x14ac:dyDescent="0.2">
      <c r="A2110" s="106" t="s">
        <v>508</v>
      </c>
      <c r="B2110" s="106" t="s">
        <v>509</v>
      </c>
      <c r="C2110" s="381"/>
      <c r="D2110" s="381"/>
      <c r="E2110" s="387"/>
      <c r="F2110" s="389"/>
      <c r="G2110" s="389"/>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9"/>
      <c r="B2111" s="108"/>
      <c r="C2111" s="267" t="s">
        <v>604</v>
      </c>
      <c r="D2111" s="109"/>
      <c r="E2111" s="110"/>
      <c r="F2111" s="111"/>
      <c r="G2111" s="280"/>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1">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1">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1">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1">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1">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1">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1">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1">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1">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1">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1">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1">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1">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1">
        <f t="shared" si="635"/>
        <v>0</v>
      </c>
    </row>
    <row r="2126" spans="1:7" ht="24" customHeight="1" x14ac:dyDescent="0.2">
      <c r="A2126" s="282"/>
      <c r="B2126" s="95"/>
      <c r="C2126" s="95"/>
      <c r="D2126" s="101"/>
      <c r="E2126" s="102"/>
      <c r="F2126" s="268" t="s">
        <v>31</v>
      </c>
      <c r="G2126" s="283">
        <f>SUBTOTAL(9,G2112:G2125)</f>
        <v>0</v>
      </c>
    </row>
    <row r="2127" spans="1:7" ht="24" customHeight="1" x14ac:dyDescent="0.2">
      <c r="A2127" s="282"/>
      <c r="B2127" s="95"/>
      <c r="C2127" s="266" t="s">
        <v>605</v>
      </c>
      <c r="D2127" s="101"/>
      <c r="E2127" s="102"/>
      <c r="F2127" s="103"/>
      <c r="G2127" s="284"/>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1">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1">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1">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1">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1">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1">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1">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1">
        <f t="shared" si="640"/>
        <v>0</v>
      </c>
    </row>
    <row r="2136" spans="1:7" ht="24" customHeight="1" x14ac:dyDescent="0.2">
      <c r="A2136" s="282"/>
      <c r="B2136" s="95"/>
      <c r="C2136" s="95"/>
      <c r="D2136" s="101"/>
      <c r="E2136" s="102"/>
      <c r="F2136" s="268" t="s">
        <v>32</v>
      </c>
      <c r="G2136" s="283">
        <f>SUBTOTAL(9,G2128:G2135)</f>
        <v>0</v>
      </c>
    </row>
    <row r="2137" spans="1:7" ht="24" customHeight="1" x14ac:dyDescent="0.2">
      <c r="A2137" s="282"/>
      <c r="B2137" s="95"/>
      <c r="C2137" s="266" t="s">
        <v>606</v>
      </c>
      <c r="D2137" s="101"/>
      <c r="E2137" s="102"/>
      <c r="F2137" s="103"/>
      <c r="G2137" s="284"/>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1">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1">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1">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1">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1">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1">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1">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1">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1">
        <f t="shared" si="645"/>
        <v>0</v>
      </c>
    </row>
    <row r="2147" spans="1:123" ht="24" customHeight="1" x14ac:dyDescent="0.2">
      <c r="A2147" s="285"/>
      <c r="B2147" s="101"/>
      <c r="C2147" s="95"/>
      <c r="D2147" s="101"/>
      <c r="E2147" s="102"/>
      <c r="F2147" s="268" t="s">
        <v>33</v>
      </c>
      <c r="G2147" s="283">
        <f>SUBTOTAL(9,G2138:G2146)</f>
        <v>0</v>
      </c>
    </row>
    <row r="2148" spans="1:123" ht="24" customHeight="1" x14ac:dyDescent="0.2">
      <c r="A2148" s="286"/>
      <c r="B2148" s="101"/>
      <c r="C2148" s="95"/>
      <c r="D2148" s="101"/>
      <c r="E2148" s="102"/>
      <c r="F2148" s="103"/>
      <c r="G2148" s="284"/>
    </row>
    <row r="2149" spans="1:123" ht="24" customHeight="1" x14ac:dyDescent="0.2">
      <c r="A2149" s="287" t="str">
        <f>B2107</f>
        <v/>
      </c>
      <c r="B2149" s="288" t="str">
        <f>C2107</f>
        <v/>
      </c>
      <c r="C2149" s="109"/>
      <c r="D2149" s="109" t="s">
        <v>34</v>
      </c>
      <c r="E2149" s="110"/>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7" t="str">
        <f>Comitente</f>
        <v>CA.ME. SAN JUAN SOCIEDAD DEL ESTADO</v>
      </c>
      <c r="C2152" s="92"/>
      <c r="D2152" s="98"/>
      <c r="E2152" s="98"/>
      <c r="F2152" s="99"/>
      <c r="G2152" s="273"/>
    </row>
    <row r="2153" spans="1:123" ht="24" customHeight="1" x14ac:dyDescent="0.2">
      <c r="A2153" s="272" t="s">
        <v>603</v>
      </c>
      <c r="B2153" s="97">
        <f>Contratista</f>
        <v>0</v>
      </c>
      <c r="C2153" s="93"/>
      <c r="D2153" s="93"/>
      <c r="E2153" s="93"/>
      <c r="F2153" s="100"/>
      <c r="G2153" s="274"/>
    </row>
    <row r="2154" spans="1:123" ht="24" customHeight="1" x14ac:dyDescent="0.2">
      <c r="A2154" s="272" t="s">
        <v>24</v>
      </c>
      <c r="B2154" s="391" t="str">
        <f>Obra</f>
        <v>CIERRE PERIMETRAL - OBRA CIVIL Ca.Me. SAN JUAN S.E.</v>
      </c>
      <c r="C2154" s="391"/>
      <c r="D2154" s="391"/>
      <c r="E2154" s="93"/>
      <c r="F2154" s="100" t="s">
        <v>38</v>
      </c>
      <c r="G2154" s="275">
        <f>Fecha_Base</f>
        <v>44711</v>
      </c>
    </row>
    <row r="2155" spans="1:123" ht="24" customHeight="1" x14ac:dyDescent="0.2">
      <c r="A2155" s="276" t="s">
        <v>601</v>
      </c>
      <c r="B2155" s="94" t="str">
        <f>Ubicación</f>
        <v>DEPARTAMENTO SARMIENTO</v>
      </c>
      <c r="C2155" s="94"/>
      <c r="D2155" s="101"/>
      <c r="E2155" s="102"/>
      <c r="F2155" s="103"/>
      <c r="G2155" s="277"/>
    </row>
    <row r="2156" spans="1:123" ht="24" customHeight="1" x14ac:dyDescent="0.2">
      <c r="A2156" s="276" t="s">
        <v>39</v>
      </c>
      <c r="B2156" s="104" t="str">
        <f>IFERROR(VALUE(LEFT(B2157,FIND(".",B2157)-1)),"")</f>
        <v/>
      </c>
      <c r="C2156" s="95" t="str">
        <f>IFERROR(VLOOKUP(B2156,Tabla_CyP,2,FALSE),"")</f>
        <v/>
      </c>
      <c r="D2156" s="95"/>
      <c r="E2156" s="102"/>
      <c r="F2156" s="103"/>
      <c r="G2156" s="277"/>
    </row>
    <row r="2157" spans="1:123" ht="24" customHeight="1" x14ac:dyDescent="0.2">
      <c r="A2157" s="276" t="s">
        <v>25</v>
      </c>
      <c r="B2157" s="105" t="str">
        <f>IFERROR(VLOOKUP(COUNTIF($A$1:A2157,"ANALISIS DE PRECIOS"),Tabla_NumeroItem,2,FALSE),"")</f>
        <v/>
      </c>
      <c r="C2157" s="95" t="str">
        <f>IFERROR(VLOOKUP(B2157,Tabla_CyP,2,FALSE),"")</f>
        <v/>
      </c>
      <c r="D2157" s="101"/>
      <c r="E2157" s="102"/>
      <c r="F2157" s="100" t="s">
        <v>26</v>
      </c>
      <c r="G2157" s="278" t="str">
        <f>IFERROR(VLOOKUP(B2157,Tabla_CyP,4,FALSE),"")</f>
        <v/>
      </c>
    </row>
    <row r="2158" spans="1:123" ht="24" customHeight="1" x14ac:dyDescent="0.2">
      <c r="A2158" s="276"/>
      <c r="B2158" s="94"/>
      <c r="C2158" s="95"/>
      <c r="D2158" s="101"/>
      <c r="E2158" s="102"/>
      <c r="F2158" s="103"/>
      <c r="G2158" s="277"/>
    </row>
    <row r="2159" spans="1:123" ht="24" customHeight="1" x14ac:dyDescent="0.2">
      <c r="A2159" s="378" t="s">
        <v>507</v>
      </c>
      <c r="B2159" s="379"/>
      <c r="C2159" s="380" t="s">
        <v>0</v>
      </c>
      <c r="D2159" s="380" t="s">
        <v>27</v>
      </c>
      <c r="E2159" s="386" t="s">
        <v>28</v>
      </c>
      <c r="F2159" s="388" t="s">
        <v>29</v>
      </c>
      <c r="G2159" s="388" t="s">
        <v>30</v>
      </c>
    </row>
    <row r="2160" spans="1:123" s="107" customFormat="1" ht="24" customHeight="1" x14ac:dyDescent="0.2">
      <c r="A2160" s="106" t="s">
        <v>508</v>
      </c>
      <c r="B2160" s="106" t="s">
        <v>509</v>
      </c>
      <c r="C2160" s="381"/>
      <c r="D2160" s="381"/>
      <c r="E2160" s="387"/>
      <c r="F2160" s="389"/>
      <c r="G2160" s="389"/>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9"/>
      <c r="B2161" s="108"/>
      <c r="C2161" s="267" t="s">
        <v>604</v>
      </c>
      <c r="D2161" s="109"/>
      <c r="E2161" s="110"/>
      <c r="F2161" s="111"/>
      <c r="G2161" s="280"/>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1">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1">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1">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1">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1">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1">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1">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1">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1">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1">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1">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1">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1">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1">
        <f t="shared" si="650"/>
        <v>0</v>
      </c>
    </row>
    <row r="2176" spans="1:7" ht="24" customHeight="1" x14ac:dyDescent="0.2">
      <c r="A2176" s="282"/>
      <c r="B2176" s="95"/>
      <c r="C2176" s="95"/>
      <c r="D2176" s="101"/>
      <c r="E2176" s="102"/>
      <c r="F2176" s="268" t="s">
        <v>31</v>
      </c>
      <c r="G2176" s="283">
        <f>SUBTOTAL(9,G2162:G2175)</f>
        <v>0</v>
      </c>
    </row>
    <row r="2177" spans="1:7" ht="24" customHeight="1" x14ac:dyDescent="0.2">
      <c r="A2177" s="282"/>
      <c r="B2177" s="95"/>
      <c r="C2177" s="266" t="s">
        <v>605</v>
      </c>
      <c r="D2177" s="101"/>
      <c r="E2177" s="102"/>
      <c r="F2177" s="103"/>
      <c r="G2177" s="284"/>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1">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1">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1">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1">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1">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1">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1">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1">
        <f t="shared" si="655"/>
        <v>0</v>
      </c>
    </row>
    <row r="2186" spans="1:7" ht="24" customHeight="1" x14ac:dyDescent="0.2">
      <c r="A2186" s="282"/>
      <c r="B2186" s="95"/>
      <c r="C2186" s="95"/>
      <c r="D2186" s="101"/>
      <c r="E2186" s="102"/>
      <c r="F2186" s="268" t="s">
        <v>32</v>
      </c>
      <c r="G2186" s="283">
        <f>SUBTOTAL(9,G2178:G2185)</f>
        <v>0</v>
      </c>
    </row>
    <row r="2187" spans="1:7" ht="24" customHeight="1" x14ac:dyDescent="0.2">
      <c r="A2187" s="282"/>
      <c r="B2187" s="95"/>
      <c r="C2187" s="266" t="s">
        <v>606</v>
      </c>
      <c r="D2187" s="101"/>
      <c r="E2187" s="102"/>
      <c r="F2187" s="103"/>
      <c r="G2187" s="284"/>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1">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1">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1">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1">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1">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1">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1">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1">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1">
        <f t="shared" si="660"/>
        <v>0</v>
      </c>
    </row>
    <row r="2197" spans="1:7" ht="24" customHeight="1" x14ac:dyDescent="0.2">
      <c r="A2197" s="285"/>
      <c r="B2197" s="101"/>
      <c r="C2197" s="95"/>
      <c r="D2197" s="101"/>
      <c r="E2197" s="102"/>
      <c r="F2197" s="268" t="s">
        <v>33</v>
      </c>
      <c r="G2197" s="283">
        <f>SUBTOTAL(9,G2188:G2196)</f>
        <v>0</v>
      </c>
    </row>
    <row r="2198" spans="1:7" ht="24" customHeight="1" x14ac:dyDescent="0.2">
      <c r="A2198" s="286"/>
      <c r="B2198" s="101"/>
      <c r="C2198" s="95"/>
      <c r="D2198" s="101"/>
      <c r="E2198" s="102"/>
      <c r="F2198" s="103"/>
      <c r="G2198" s="284"/>
    </row>
    <row r="2199" spans="1:7" ht="24" customHeight="1" x14ac:dyDescent="0.2">
      <c r="A2199" s="287" t="str">
        <f>B2157</f>
        <v/>
      </c>
      <c r="B2199" s="288" t="str">
        <f>C2157</f>
        <v/>
      </c>
      <c r="C2199" s="109"/>
      <c r="D2199" s="109" t="s">
        <v>34</v>
      </c>
      <c r="E2199" s="110"/>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7" t="str">
        <f>Comitente</f>
        <v>CA.ME. SAN JUAN SOCIEDAD DEL ESTADO</v>
      </c>
      <c r="C2202" s="92"/>
      <c r="D2202" s="98"/>
      <c r="E2202" s="98"/>
      <c r="F2202" s="99"/>
      <c r="G2202" s="273"/>
    </row>
    <row r="2203" spans="1:7" ht="24" customHeight="1" x14ac:dyDescent="0.2">
      <c r="A2203" s="272" t="s">
        <v>603</v>
      </c>
      <c r="B2203" s="97">
        <f>Contratista</f>
        <v>0</v>
      </c>
      <c r="C2203" s="93"/>
      <c r="D2203" s="93"/>
      <c r="E2203" s="93"/>
      <c r="F2203" s="100"/>
      <c r="G2203" s="274"/>
    </row>
    <row r="2204" spans="1:7" ht="24" customHeight="1" x14ac:dyDescent="0.2">
      <c r="A2204" s="272" t="s">
        <v>24</v>
      </c>
      <c r="B2204" s="391" t="str">
        <f>Obra</f>
        <v>CIERRE PERIMETRAL - OBRA CIVIL Ca.Me. SAN JUAN S.E.</v>
      </c>
      <c r="C2204" s="391"/>
      <c r="D2204" s="391"/>
      <c r="E2204" s="93"/>
      <c r="F2204" s="100" t="s">
        <v>38</v>
      </c>
      <c r="G2204" s="275">
        <f>Fecha_Base</f>
        <v>44711</v>
      </c>
    </row>
    <row r="2205" spans="1:7" ht="24" customHeight="1" x14ac:dyDescent="0.2">
      <c r="A2205" s="276" t="s">
        <v>601</v>
      </c>
      <c r="B2205" s="94" t="str">
        <f>Ubicación</f>
        <v>DEPARTAMENTO SARMIENTO</v>
      </c>
      <c r="C2205" s="94"/>
      <c r="D2205" s="101"/>
      <c r="E2205" s="102"/>
      <c r="F2205" s="103"/>
      <c r="G2205" s="277"/>
    </row>
    <row r="2206" spans="1:7" ht="24" customHeight="1" x14ac:dyDescent="0.2">
      <c r="A2206" s="276" t="s">
        <v>39</v>
      </c>
      <c r="B2206" s="104" t="str">
        <f>IFERROR(VALUE(LEFT(B2207,FIND(".",B2207)-1)),"")</f>
        <v/>
      </c>
      <c r="C2206" s="95" t="str">
        <f>IFERROR(VLOOKUP(B2206,Tabla_CyP,2,FALSE),"")</f>
        <v/>
      </c>
      <c r="D2206" s="95"/>
      <c r="E2206" s="102"/>
      <c r="F2206" s="103"/>
      <c r="G2206" s="277"/>
    </row>
    <row r="2207" spans="1:7" ht="24" customHeight="1" x14ac:dyDescent="0.2">
      <c r="A2207" s="276" t="s">
        <v>25</v>
      </c>
      <c r="B2207" s="105" t="str">
        <f>IFERROR(VLOOKUP(COUNTIF($A$1:A2207,"ANALISIS DE PRECIOS"),Tabla_NumeroItem,2,FALSE),"")</f>
        <v/>
      </c>
      <c r="C2207" s="95" t="str">
        <f>IFERROR(VLOOKUP(B2207,Tabla_CyP,2,FALSE),"")</f>
        <v/>
      </c>
      <c r="D2207" s="101"/>
      <c r="E2207" s="102"/>
      <c r="F2207" s="100" t="s">
        <v>26</v>
      </c>
      <c r="G2207" s="278" t="str">
        <f>IFERROR(VLOOKUP(B2207,Tabla_CyP,4,FALSE),"")</f>
        <v/>
      </c>
    </row>
    <row r="2208" spans="1:7" ht="24" customHeight="1" x14ac:dyDescent="0.2">
      <c r="A2208" s="276"/>
      <c r="B2208" s="94"/>
      <c r="C2208" s="95"/>
      <c r="D2208" s="101"/>
      <c r="E2208" s="102"/>
      <c r="F2208" s="103"/>
      <c r="G2208" s="277"/>
    </row>
    <row r="2209" spans="1:123" ht="24" customHeight="1" x14ac:dyDescent="0.2">
      <c r="A2209" s="378" t="s">
        <v>507</v>
      </c>
      <c r="B2209" s="379"/>
      <c r="C2209" s="380" t="s">
        <v>0</v>
      </c>
      <c r="D2209" s="380" t="s">
        <v>27</v>
      </c>
      <c r="E2209" s="386" t="s">
        <v>28</v>
      </c>
      <c r="F2209" s="388" t="s">
        <v>29</v>
      </c>
      <c r="G2209" s="388" t="s">
        <v>30</v>
      </c>
    </row>
    <row r="2210" spans="1:123" s="107" customFormat="1" ht="24" customHeight="1" x14ac:dyDescent="0.2">
      <c r="A2210" s="106" t="s">
        <v>508</v>
      </c>
      <c r="B2210" s="106" t="s">
        <v>509</v>
      </c>
      <c r="C2210" s="381"/>
      <c r="D2210" s="381"/>
      <c r="E2210" s="387"/>
      <c r="F2210" s="389"/>
      <c r="G2210" s="389"/>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9"/>
      <c r="B2211" s="108"/>
      <c r="C2211" s="267" t="s">
        <v>604</v>
      </c>
      <c r="D2211" s="109"/>
      <c r="E2211" s="110"/>
      <c r="F2211" s="111"/>
      <c r="G2211" s="280"/>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1">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1">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1">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1">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1">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1">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1">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1">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1">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1">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1">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1">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1">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1">
        <f t="shared" si="665"/>
        <v>0</v>
      </c>
    </row>
    <row r="2226" spans="1:7" ht="24" customHeight="1" x14ac:dyDescent="0.2">
      <c r="A2226" s="282"/>
      <c r="B2226" s="95"/>
      <c r="C2226" s="95"/>
      <c r="D2226" s="101"/>
      <c r="E2226" s="102"/>
      <c r="F2226" s="268" t="s">
        <v>31</v>
      </c>
      <c r="G2226" s="283">
        <f>SUBTOTAL(9,G2212:G2225)</f>
        <v>0</v>
      </c>
    </row>
    <row r="2227" spans="1:7" ht="24" customHeight="1" x14ac:dyDescent="0.2">
      <c r="A2227" s="282"/>
      <c r="B2227" s="95"/>
      <c r="C2227" s="266" t="s">
        <v>605</v>
      </c>
      <c r="D2227" s="101"/>
      <c r="E2227" s="102"/>
      <c r="F2227" s="103"/>
      <c r="G2227" s="284"/>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1">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1">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1">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1">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1">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1">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1">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1">
        <f t="shared" si="670"/>
        <v>0</v>
      </c>
    </row>
    <row r="2236" spans="1:7" ht="24" customHeight="1" x14ac:dyDescent="0.2">
      <c r="A2236" s="282"/>
      <c r="B2236" s="95"/>
      <c r="C2236" s="95"/>
      <c r="D2236" s="101"/>
      <c r="E2236" s="102"/>
      <c r="F2236" s="268" t="s">
        <v>32</v>
      </c>
      <c r="G2236" s="283">
        <f>SUBTOTAL(9,G2228:G2235)</f>
        <v>0</v>
      </c>
    </row>
    <row r="2237" spans="1:7" ht="24" customHeight="1" x14ac:dyDescent="0.2">
      <c r="A2237" s="282"/>
      <c r="B2237" s="95"/>
      <c r="C2237" s="266" t="s">
        <v>606</v>
      </c>
      <c r="D2237" s="101"/>
      <c r="E2237" s="102"/>
      <c r="F2237" s="103"/>
      <c r="G2237" s="284"/>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1">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1">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1">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1">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1">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1">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1">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1">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1">
        <f t="shared" si="675"/>
        <v>0</v>
      </c>
    </row>
    <row r="2247" spans="1:7" ht="24" customHeight="1" x14ac:dyDescent="0.2">
      <c r="A2247" s="285"/>
      <c r="B2247" s="101"/>
      <c r="C2247" s="95"/>
      <c r="D2247" s="101"/>
      <c r="E2247" s="102"/>
      <c r="F2247" s="268" t="s">
        <v>33</v>
      </c>
      <c r="G2247" s="283">
        <f>SUBTOTAL(9,G2238:G2246)</f>
        <v>0</v>
      </c>
    </row>
    <row r="2248" spans="1:7" ht="24" customHeight="1" x14ac:dyDescent="0.2">
      <c r="A2248" s="286"/>
      <c r="B2248" s="101"/>
      <c r="C2248" s="95"/>
      <c r="D2248" s="101"/>
      <c r="E2248" s="102"/>
      <c r="F2248" s="103"/>
      <c r="G2248" s="284"/>
    </row>
    <row r="2249" spans="1:7" ht="24" customHeight="1" x14ac:dyDescent="0.2">
      <c r="A2249" s="287" t="str">
        <f>B2207</f>
        <v/>
      </c>
      <c r="B2249" s="288" t="str">
        <f>C2207</f>
        <v/>
      </c>
      <c r="C2249" s="109"/>
      <c r="D2249" s="109" t="s">
        <v>34</v>
      </c>
      <c r="E2249" s="110"/>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7" t="str">
        <f>Comitente</f>
        <v>CA.ME. SAN JUAN SOCIEDAD DEL ESTADO</v>
      </c>
      <c r="C2252" s="92"/>
      <c r="D2252" s="98"/>
      <c r="E2252" s="98"/>
      <c r="F2252" s="99"/>
      <c r="G2252" s="273"/>
    </row>
    <row r="2253" spans="1:7" ht="24" customHeight="1" x14ac:dyDescent="0.2">
      <c r="A2253" s="272" t="s">
        <v>603</v>
      </c>
      <c r="B2253" s="97">
        <f>Contratista</f>
        <v>0</v>
      </c>
      <c r="C2253" s="93"/>
      <c r="D2253" s="93"/>
      <c r="E2253" s="93"/>
      <c r="F2253" s="100"/>
      <c r="G2253" s="274"/>
    </row>
    <row r="2254" spans="1:7" ht="24" customHeight="1" x14ac:dyDescent="0.2">
      <c r="A2254" s="272" t="s">
        <v>24</v>
      </c>
      <c r="B2254" s="391" t="str">
        <f>Obra</f>
        <v>CIERRE PERIMETRAL - OBRA CIVIL Ca.Me. SAN JUAN S.E.</v>
      </c>
      <c r="C2254" s="391"/>
      <c r="D2254" s="391"/>
      <c r="E2254" s="93"/>
      <c r="F2254" s="100" t="s">
        <v>38</v>
      </c>
      <c r="G2254" s="275">
        <f>Fecha_Base</f>
        <v>44711</v>
      </c>
    </row>
    <row r="2255" spans="1:7" ht="24" customHeight="1" x14ac:dyDescent="0.2">
      <c r="A2255" s="276" t="s">
        <v>601</v>
      </c>
      <c r="B2255" s="94" t="str">
        <f>Ubicación</f>
        <v>DEPARTAMENTO SARMIENTO</v>
      </c>
      <c r="C2255" s="94"/>
      <c r="D2255" s="101"/>
      <c r="E2255" s="102"/>
      <c r="F2255" s="103"/>
      <c r="G2255" s="277"/>
    </row>
    <row r="2256" spans="1:7" ht="24" customHeight="1" x14ac:dyDescent="0.2">
      <c r="A2256" s="276" t="s">
        <v>39</v>
      </c>
      <c r="B2256" s="104" t="str">
        <f>IFERROR(VALUE(LEFT(B2257,FIND(".",B2257)-1)),"")</f>
        <v/>
      </c>
      <c r="C2256" s="95" t="str">
        <f>IFERROR(VLOOKUP(B2256,Tabla_CyP,2,FALSE),"")</f>
        <v/>
      </c>
      <c r="D2256" s="95"/>
      <c r="E2256" s="102"/>
      <c r="F2256" s="103"/>
      <c r="G2256" s="277"/>
    </row>
    <row r="2257" spans="1:123" ht="24" customHeight="1" x14ac:dyDescent="0.2">
      <c r="A2257" s="276" t="s">
        <v>25</v>
      </c>
      <c r="B2257" s="105" t="str">
        <f>IFERROR(VLOOKUP(COUNTIF($A$1:A2257,"ANALISIS DE PRECIOS"),Tabla_NumeroItem,2,FALSE),"")</f>
        <v/>
      </c>
      <c r="C2257" s="95" t="str">
        <f>IFERROR(VLOOKUP(B2257,Tabla_CyP,2,FALSE),"")</f>
        <v/>
      </c>
      <c r="D2257" s="101"/>
      <c r="E2257" s="102"/>
      <c r="F2257" s="100" t="s">
        <v>26</v>
      </c>
      <c r="G2257" s="278" t="str">
        <f>IFERROR(VLOOKUP(B2257,Tabla_CyP,4,FALSE),"")</f>
        <v/>
      </c>
    </row>
    <row r="2258" spans="1:123" ht="24" customHeight="1" x14ac:dyDescent="0.2">
      <c r="A2258" s="276"/>
      <c r="B2258" s="94"/>
      <c r="C2258" s="95"/>
      <c r="D2258" s="101"/>
      <c r="E2258" s="102"/>
      <c r="F2258" s="103"/>
      <c r="G2258" s="277"/>
    </row>
    <row r="2259" spans="1:123" ht="24" customHeight="1" x14ac:dyDescent="0.2">
      <c r="A2259" s="378" t="s">
        <v>507</v>
      </c>
      <c r="B2259" s="379"/>
      <c r="C2259" s="380" t="s">
        <v>0</v>
      </c>
      <c r="D2259" s="380" t="s">
        <v>27</v>
      </c>
      <c r="E2259" s="386" t="s">
        <v>28</v>
      </c>
      <c r="F2259" s="388" t="s">
        <v>29</v>
      </c>
      <c r="G2259" s="388" t="s">
        <v>30</v>
      </c>
    </row>
    <row r="2260" spans="1:123" s="107" customFormat="1" ht="24" customHeight="1" x14ac:dyDescent="0.2">
      <c r="A2260" s="106" t="s">
        <v>508</v>
      </c>
      <c r="B2260" s="106" t="s">
        <v>509</v>
      </c>
      <c r="C2260" s="381"/>
      <c r="D2260" s="381"/>
      <c r="E2260" s="387"/>
      <c r="F2260" s="389"/>
      <c r="G2260" s="389"/>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9"/>
      <c r="B2261" s="108"/>
      <c r="C2261" s="267" t="s">
        <v>604</v>
      </c>
      <c r="D2261" s="109"/>
      <c r="E2261" s="110"/>
      <c r="F2261" s="111"/>
      <c r="G2261" s="280"/>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1">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1">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1">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1">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1">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1">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1">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1">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1">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1">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1">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1">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1">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1">
        <f t="shared" si="680"/>
        <v>0</v>
      </c>
    </row>
    <row r="2276" spans="1:7" ht="24" customHeight="1" x14ac:dyDescent="0.2">
      <c r="A2276" s="282"/>
      <c r="B2276" s="95"/>
      <c r="C2276" s="95"/>
      <c r="D2276" s="101"/>
      <c r="E2276" s="102"/>
      <c r="F2276" s="268" t="s">
        <v>31</v>
      </c>
      <c r="G2276" s="283">
        <f>SUBTOTAL(9,G2262:G2275)</f>
        <v>0</v>
      </c>
    </row>
    <row r="2277" spans="1:7" ht="24" customHeight="1" x14ac:dyDescent="0.2">
      <c r="A2277" s="282"/>
      <c r="B2277" s="95"/>
      <c r="C2277" s="266" t="s">
        <v>605</v>
      </c>
      <c r="D2277" s="101"/>
      <c r="E2277" s="102"/>
      <c r="F2277" s="103"/>
      <c r="G2277" s="284"/>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1">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1">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1">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1">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1">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1">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1">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1">
        <f t="shared" si="685"/>
        <v>0</v>
      </c>
    </row>
    <row r="2286" spans="1:7" ht="24" customHeight="1" x14ac:dyDescent="0.2">
      <c r="A2286" s="282"/>
      <c r="B2286" s="95"/>
      <c r="C2286" s="95"/>
      <c r="D2286" s="101"/>
      <c r="E2286" s="102"/>
      <c r="F2286" s="268" t="s">
        <v>32</v>
      </c>
      <c r="G2286" s="283">
        <f>SUBTOTAL(9,G2278:G2285)</f>
        <v>0</v>
      </c>
    </row>
    <row r="2287" spans="1:7" ht="24" customHeight="1" x14ac:dyDescent="0.2">
      <c r="A2287" s="282"/>
      <c r="B2287" s="95"/>
      <c r="C2287" s="266" t="s">
        <v>606</v>
      </c>
      <c r="D2287" s="101"/>
      <c r="E2287" s="102"/>
      <c r="F2287" s="103"/>
      <c r="G2287" s="284"/>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1">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1">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1">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1">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1">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1">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1">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1">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1">
        <f t="shared" si="690"/>
        <v>0</v>
      </c>
    </row>
    <row r="2297" spans="1:7" ht="24" customHeight="1" x14ac:dyDescent="0.2">
      <c r="A2297" s="285"/>
      <c r="B2297" s="101"/>
      <c r="C2297" s="95"/>
      <c r="D2297" s="101"/>
      <c r="E2297" s="102"/>
      <c r="F2297" s="268" t="s">
        <v>33</v>
      </c>
      <c r="G2297" s="283">
        <f>SUBTOTAL(9,G2288:G2296)</f>
        <v>0</v>
      </c>
    </row>
    <row r="2298" spans="1:7" ht="24" customHeight="1" x14ac:dyDescent="0.2">
      <c r="A2298" s="286"/>
      <c r="B2298" s="101"/>
      <c r="C2298" s="95"/>
      <c r="D2298" s="101"/>
      <c r="E2298" s="102"/>
      <c r="F2298" s="103"/>
      <c r="G2298" s="284"/>
    </row>
    <row r="2299" spans="1:7" ht="24" customHeight="1" x14ac:dyDescent="0.2">
      <c r="A2299" s="287" t="str">
        <f>B2257</f>
        <v/>
      </c>
      <c r="B2299" s="288" t="str">
        <f>C2257</f>
        <v/>
      </c>
      <c r="C2299" s="109"/>
      <c r="D2299" s="109" t="s">
        <v>34</v>
      </c>
      <c r="E2299" s="110"/>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7" t="str">
        <f>Comitente</f>
        <v>CA.ME. SAN JUAN SOCIEDAD DEL ESTADO</v>
      </c>
      <c r="C2302" s="92"/>
      <c r="D2302" s="98"/>
      <c r="E2302" s="98"/>
      <c r="F2302" s="99"/>
      <c r="G2302" s="273"/>
    </row>
    <row r="2303" spans="1:7" ht="24" customHeight="1" x14ac:dyDescent="0.2">
      <c r="A2303" s="272" t="s">
        <v>603</v>
      </c>
      <c r="B2303" s="97">
        <f>Contratista</f>
        <v>0</v>
      </c>
      <c r="C2303" s="93"/>
      <c r="D2303" s="93"/>
      <c r="E2303" s="93"/>
      <c r="F2303" s="100"/>
      <c r="G2303" s="274"/>
    </row>
    <row r="2304" spans="1:7" ht="24" customHeight="1" x14ac:dyDescent="0.2">
      <c r="A2304" s="272" t="s">
        <v>24</v>
      </c>
      <c r="B2304" s="391" t="str">
        <f>Obra</f>
        <v>CIERRE PERIMETRAL - OBRA CIVIL Ca.Me. SAN JUAN S.E.</v>
      </c>
      <c r="C2304" s="391"/>
      <c r="D2304" s="391"/>
      <c r="E2304" s="93"/>
      <c r="F2304" s="100" t="s">
        <v>38</v>
      </c>
      <c r="G2304" s="275">
        <f>Fecha_Base</f>
        <v>44711</v>
      </c>
    </row>
    <row r="2305" spans="1:123" ht="24" customHeight="1" x14ac:dyDescent="0.2">
      <c r="A2305" s="276" t="s">
        <v>601</v>
      </c>
      <c r="B2305" s="94" t="str">
        <f>Ubicación</f>
        <v>DEPARTAMENTO SARMIENTO</v>
      </c>
      <c r="C2305" s="94"/>
      <c r="D2305" s="101"/>
      <c r="E2305" s="102"/>
      <c r="F2305" s="103"/>
      <c r="G2305" s="277"/>
    </row>
    <row r="2306" spans="1:123" ht="24" customHeight="1" x14ac:dyDescent="0.2">
      <c r="A2306" s="276" t="s">
        <v>39</v>
      </c>
      <c r="B2306" s="104" t="str">
        <f>IFERROR(VALUE(LEFT(B2307,FIND(".",B2307)-1)),"")</f>
        <v/>
      </c>
      <c r="C2306" s="95" t="str">
        <f>IFERROR(VLOOKUP(B2306,Tabla_CyP,2,FALSE),"")</f>
        <v/>
      </c>
      <c r="D2306" s="95"/>
      <c r="E2306" s="102"/>
      <c r="F2306" s="103"/>
      <c r="G2306" s="277"/>
    </row>
    <row r="2307" spans="1:123" ht="24" customHeight="1" x14ac:dyDescent="0.2">
      <c r="A2307" s="276" t="s">
        <v>25</v>
      </c>
      <c r="B2307" s="105" t="str">
        <f>IFERROR(VLOOKUP(COUNTIF($A$1:A2307,"ANALISIS DE PRECIOS"),Tabla_NumeroItem,2,FALSE),"")</f>
        <v/>
      </c>
      <c r="C2307" s="95" t="str">
        <f>IFERROR(VLOOKUP(B2307,Tabla_CyP,2,FALSE),"")</f>
        <v/>
      </c>
      <c r="D2307" s="101"/>
      <c r="E2307" s="102"/>
      <c r="F2307" s="100" t="s">
        <v>26</v>
      </c>
      <c r="G2307" s="278" t="str">
        <f>IFERROR(VLOOKUP(B2307,Tabla_CyP,4,FALSE),"")</f>
        <v/>
      </c>
    </row>
    <row r="2308" spans="1:123" ht="24" customHeight="1" x14ac:dyDescent="0.2">
      <c r="A2308" s="276"/>
      <c r="B2308" s="94"/>
      <c r="C2308" s="95"/>
      <c r="D2308" s="101"/>
      <c r="E2308" s="102"/>
      <c r="F2308" s="103"/>
      <c r="G2308" s="277"/>
    </row>
    <row r="2309" spans="1:123" ht="24" customHeight="1" x14ac:dyDescent="0.2">
      <c r="A2309" s="378" t="s">
        <v>507</v>
      </c>
      <c r="B2309" s="379"/>
      <c r="C2309" s="380" t="s">
        <v>0</v>
      </c>
      <c r="D2309" s="380" t="s">
        <v>27</v>
      </c>
      <c r="E2309" s="386" t="s">
        <v>28</v>
      </c>
      <c r="F2309" s="388" t="s">
        <v>29</v>
      </c>
      <c r="G2309" s="388" t="s">
        <v>30</v>
      </c>
    </row>
    <row r="2310" spans="1:123" s="107" customFormat="1" ht="24" customHeight="1" x14ac:dyDescent="0.2">
      <c r="A2310" s="106" t="s">
        <v>508</v>
      </c>
      <c r="B2310" s="106" t="s">
        <v>509</v>
      </c>
      <c r="C2310" s="381"/>
      <c r="D2310" s="381"/>
      <c r="E2310" s="387"/>
      <c r="F2310" s="389"/>
      <c r="G2310" s="389"/>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9"/>
      <c r="B2311" s="108"/>
      <c r="C2311" s="267" t="s">
        <v>604</v>
      </c>
      <c r="D2311" s="109"/>
      <c r="E2311" s="110"/>
      <c r="F2311" s="111"/>
      <c r="G2311" s="280"/>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1">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1">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1">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1">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1">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1">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1">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1">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1">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1">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1">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1">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1">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1">
        <f t="shared" si="695"/>
        <v>0</v>
      </c>
    </row>
    <row r="2326" spans="1:7" ht="24" customHeight="1" x14ac:dyDescent="0.2">
      <c r="A2326" s="282"/>
      <c r="B2326" s="95"/>
      <c r="C2326" s="95"/>
      <c r="D2326" s="101"/>
      <c r="E2326" s="102"/>
      <c r="F2326" s="268" t="s">
        <v>31</v>
      </c>
      <c r="G2326" s="283">
        <f>SUBTOTAL(9,G2312:G2325)</f>
        <v>0</v>
      </c>
    </row>
    <row r="2327" spans="1:7" ht="24" customHeight="1" x14ac:dyDescent="0.2">
      <c r="A2327" s="282"/>
      <c r="B2327" s="95"/>
      <c r="C2327" s="266" t="s">
        <v>605</v>
      </c>
      <c r="D2327" s="101"/>
      <c r="E2327" s="102"/>
      <c r="F2327" s="103"/>
      <c r="G2327" s="284"/>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1">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1">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1">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1">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1">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1">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1">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1">
        <f t="shared" si="700"/>
        <v>0</v>
      </c>
    </row>
    <row r="2336" spans="1:7" ht="24" customHeight="1" x14ac:dyDescent="0.2">
      <c r="A2336" s="282"/>
      <c r="B2336" s="95"/>
      <c r="C2336" s="95"/>
      <c r="D2336" s="101"/>
      <c r="E2336" s="102"/>
      <c r="F2336" s="268" t="s">
        <v>32</v>
      </c>
      <c r="G2336" s="283">
        <f>SUBTOTAL(9,G2328:G2335)</f>
        <v>0</v>
      </c>
    </row>
    <row r="2337" spans="1:7" ht="24" customHeight="1" x14ac:dyDescent="0.2">
      <c r="A2337" s="282"/>
      <c r="B2337" s="95"/>
      <c r="C2337" s="266" t="s">
        <v>606</v>
      </c>
      <c r="D2337" s="101"/>
      <c r="E2337" s="102"/>
      <c r="F2337" s="103"/>
      <c r="G2337" s="284"/>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1">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1">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1">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1">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1">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1">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1">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1">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1">
        <f t="shared" si="705"/>
        <v>0</v>
      </c>
    </row>
    <row r="2347" spans="1:7" ht="24" customHeight="1" x14ac:dyDescent="0.2">
      <c r="A2347" s="285"/>
      <c r="B2347" s="101"/>
      <c r="C2347" s="95"/>
      <c r="D2347" s="101"/>
      <c r="E2347" s="102"/>
      <c r="F2347" s="268" t="s">
        <v>33</v>
      </c>
      <c r="G2347" s="283">
        <f>SUBTOTAL(9,G2338:G2346)</f>
        <v>0</v>
      </c>
    </row>
    <row r="2348" spans="1:7" ht="24" customHeight="1" x14ac:dyDescent="0.2">
      <c r="A2348" s="286"/>
      <c r="B2348" s="101"/>
      <c r="C2348" s="95"/>
      <c r="D2348" s="101"/>
      <c r="E2348" s="102"/>
      <c r="F2348" s="103"/>
      <c r="G2348" s="284"/>
    </row>
    <row r="2349" spans="1:7" ht="24" customHeight="1" x14ac:dyDescent="0.2">
      <c r="A2349" s="287" t="str">
        <f>B2307</f>
        <v/>
      </c>
      <c r="B2349" s="288" t="str">
        <f>C2307</f>
        <v/>
      </c>
      <c r="C2349" s="109"/>
      <c r="D2349" s="109" t="s">
        <v>34</v>
      </c>
      <c r="E2349" s="110"/>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7" t="str">
        <f>Comitente</f>
        <v>CA.ME. SAN JUAN SOCIEDAD DEL ESTADO</v>
      </c>
      <c r="C2352" s="92"/>
      <c r="D2352" s="98"/>
      <c r="E2352" s="98"/>
      <c r="F2352" s="99"/>
      <c r="G2352" s="273"/>
    </row>
    <row r="2353" spans="1:123" ht="24" customHeight="1" x14ac:dyDescent="0.2">
      <c r="A2353" s="272" t="s">
        <v>603</v>
      </c>
      <c r="B2353" s="97">
        <f>Contratista</f>
        <v>0</v>
      </c>
      <c r="C2353" s="93"/>
      <c r="D2353" s="93"/>
      <c r="E2353" s="93"/>
      <c r="F2353" s="100"/>
      <c r="G2353" s="274"/>
    </row>
    <row r="2354" spans="1:123" ht="24" customHeight="1" x14ac:dyDescent="0.2">
      <c r="A2354" s="272" t="s">
        <v>24</v>
      </c>
      <c r="B2354" s="391" t="str">
        <f>Obra</f>
        <v>CIERRE PERIMETRAL - OBRA CIVIL Ca.Me. SAN JUAN S.E.</v>
      </c>
      <c r="C2354" s="391"/>
      <c r="D2354" s="391"/>
      <c r="E2354" s="93"/>
      <c r="F2354" s="100" t="s">
        <v>38</v>
      </c>
      <c r="G2354" s="275">
        <f>Fecha_Base</f>
        <v>44711</v>
      </c>
    </row>
    <row r="2355" spans="1:123" ht="24" customHeight="1" x14ac:dyDescent="0.2">
      <c r="A2355" s="276" t="s">
        <v>601</v>
      </c>
      <c r="B2355" s="94" t="str">
        <f>Ubicación</f>
        <v>DEPARTAMENTO SARMIENTO</v>
      </c>
      <c r="C2355" s="94"/>
      <c r="D2355" s="101"/>
      <c r="E2355" s="102"/>
      <c r="F2355" s="103"/>
      <c r="G2355" s="277"/>
    </row>
    <row r="2356" spans="1:123" ht="24" customHeight="1" x14ac:dyDescent="0.2">
      <c r="A2356" s="276" t="s">
        <v>39</v>
      </c>
      <c r="B2356" s="104" t="str">
        <f>IFERROR(VALUE(LEFT(B2357,FIND(".",B2357)-1)),"")</f>
        <v/>
      </c>
      <c r="C2356" s="95" t="str">
        <f>IFERROR(VLOOKUP(B2356,Tabla_CyP,2,FALSE),"")</f>
        <v/>
      </c>
      <c r="D2356" s="95"/>
      <c r="E2356" s="102"/>
      <c r="F2356" s="103"/>
      <c r="G2356" s="277"/>
    </row>
    <row r="2357" spans="1:123" ht="24" customHeight="1" x14ac:dyDescent="0.2">
      <c r="A2357" s="276" t="s">
        <v>25</v>
      </c>
      <c r="B2357" s="105" t="str">
        <f>IFERROR(VLOOKUP(COUNTIF($A$1:A2357,"ANALISIS DE PRECIOS"),Tabla_NumeroItem,2,FALSE),"")</f>
        <v/>
      </c>
      <c r="C2357" s="95" t="str">
        <f>IFERROR(VLOOKUP(B2357,Tabla_CyP,2,FALSE),"")</f>
        <v/>
      </c>
      <c r="D2357" s="101"/>
      <c r="E2357" s="102"/>
      <c r="F2357" s="100" t="s">
        <v>26</v>
      </c>
      <c r="G2357" s="278" t="str">
        <f>IFERROR(VLOOKUP(B2357,Tabla_CyP,4,FALSE),"")</f>
        <v/>
      </c>
    </row>
    <row r="2358" spans="1:123" ht="24" customHeight="1" x14ac:dyDescent="0.2">
      <c r="A2358" s="276"/>
      <c r="B2358" s="94"/>
      <c r="C2358" s="95"/>
      <c r="D2358" s="101"/>
      <c r="E2358" s="102"/>
      <c r="F2358" s="103"/>
      <c r="G2358" s="277"/>
    </row>
    <row r="2359" spans="1:123" ht="24" customHeight="1" x14ac:dyDescent="0.2">
      <c r="A2359" s="378" t="s">
        <v>507</v>
      </c>
      <c r="B2359" s="379"/>
      <c r="C2359" s="380" t="s">
        <v>0</v>
      </c>
      <c r="D2359" s="380" t="s">
        <v>27</v>
      </c>
      <c r="E2359" s="386" t="s">
        <v>28</v>
      </c>
      <c r="F2359" s="388" t="s">
        <v>29</v>
      </c>
      <c r="G2359" s="388" t="s">
        <v>30</v>
      </c>
    </row>
    <row r="2360" spans="1:123" s="107" customFormat="1" ht="24" customHeight="1" x14ac:dyDescent="0.2">
      <c r="A2360" s="106" t="s">
        <v>508</v>
      </c>
      <c r="B2360" s="106" t="s">
        <v>509</v>
      </c>
      <c r="C2360" s="381"/>
      <c r="D2360" s="381"/>
      <c r="E2360" s="387"/>
      <c r="F2360" s="389"/>
      <c r="G2360" s="389"/>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9"/>
      <c r="B2361" s="108"/>
      <c r="C2361" s="267" t="s">
        <v>604</v>
      </c>
      <c r="D2361" s="109"/>
      <c r="E2361" s="110"/>
      <c r="F2361" s="111"/>
      <c r="G2361" s="280"/>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1">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1">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1">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1">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1">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1">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1">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1">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1">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1">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1">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1">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1">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1">
        <f t="shared" si="710"/>
        <v>0</v>
      </c>
    </row>
    <row r="2376" spans="1:7" ht="24" customHeight="1" x14ac:dyDescent="0.2">
      <c r="A2376" s="282"/>
      <c r="B2376" s="95"/>
      <c r="C2376" s="95"/>
      <c r="D2376" s="101"/>
      <c r="E2376" s="102"/>
      <c r="F2376" s="268" t="s">
        <v>31</v>
      </c>
      <c r="G2376" s="283">
        <f>SUBTOTAL(9,G2362:G2375)</f>
        <v>0</v>
      </c>
    </row>
    <row r="2377" spans="1:7" ht="24" customHeight="1" x14ac:dyDescent="0.2">
      <c r="A2377" s="282"/>
      <c r="B2377" s="95"/>
      <c r="C2377" s="266" t="s">
        <v>605</v>
      </c>
      <c r="D2377" s="101"/>
      <c r="E2377" s="102"/>
      <c r="F2377" s="103"/>
      <c r="G2377" s="284"/>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1">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1">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1">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1">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1">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1">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1">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1">
        <f t="shared" si="715"/>
        <v>0</v>
      </c>
    </row>
    <row r="2386" spans="1:7" ht="24" customHeight="1" x14ac:dyDescent="0.2">
      <c r="A2386" s="282"/>
      <c r="B2386" s="95"/>
      <c r="C2386" s="95"/>
      <c r="D2386" s="101"/>
      <c r="E2386" s="102"/>
      <c r="F2386" s="268" t="s">
        <v>32</v>
      </c>
      <c r="G2386" s="283">
        <f>SUBTOTAL(9,G2378:G2385)</f>
        <v>0</v>
      </c>
    </row>
    <row r="2387" spans="1:7" ht="24" customHeight="1" x14ac:dyDescent="0.2">
      <c r="A2387" s="282"/>
      <c r="B2387" s="95"/>
      <c r="C2387" s="266" t="s">
        <v>606</v>
      </c>
      <c r="D2387" s="101"/>
      <c r="E2387" s="102"/>
      <c r="F2387" s="103"/>
      <c r="G2387" s="284"/>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1">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1">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1">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1">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1">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1">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1">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1">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1">
        <f t="shared" si="720"/>
        <v>0</v>
      </c>
    </row>
    <row r="2397" spans="1:7" ht="24" customHeight="1" x14ac:dyDescent="0.2">
      <c r="A2397" s="285"/>
      <c r="B2397" s="101"/>
      <c r="C2397" s="95"/>
      <c r="D2397" s="101"/>
      <c r="E2397" s="102"/>
      <c r="F2397" s="268" t="s">
        <v>33</v>
      </c>
      <c r="G2397" s="283">
        <f>SUBTOTAL(9,G2388:G2396)</f>
        <v>0</v>
      </c>
    </row>
    <row r="2398" spans="1:7" ht="24" customHeight="1" x14ac:dyDescent="0.2">
      <c r="A2398" s="286"/>
      <c r="B2398" s="101"/>
      <c r="C2398" s="95"/>
      <c r="D2398" s="101"/>
      <c r="E2398" s="102"/>
      <c r="F2398" s="103"/>
      <c r="G2398" s="284"/>
    </row>
    <row r="2399" spans="1:7" ht="24" customHeight="1" x14ac:dyDescent="0.2">
      <c r="A2399" s="287" t="str">
        <f>B2357</f>
        <v/>
      </c>
      <c r="B2399" s="288" t="str">
        <f>C2357</f>
        <v/>
      </c>
      <c r="C2399" s="109"/>
      <c r="D2399" s="109" t="s">
        <v>34</v>
      </c>
      <c r="E2399" s="110"/>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7" t="str">
        <f>Comitente</f>
        <v>CA.ME. SAN JUAN SOCIEDAD DEL ESTADO</v>
      </c>
      <c r="C2402" s="92"/>
      <c r="D2402" s="98"/>
      <c r="E2402" s="98"/>
      <c r="F2402" s="99"/>
      <c r="G2402" s="273"/>
    </row>
    <row r="2403" spans="1:123" ht="24" customHeight="1" x14ac:dyDescent="0.2">
      <c r="A2403" s="272" t="s">
        <v>603</v>
      </c>
      <c r="B2403" s="97">
        <f>Contratista</f>
        <v>0</v>
      </c>
      <c r="C2403" s="93"/>
      <c r="D2403" s="93"/>
      <c r="E2403" s="93"/>
      <c r="F2403" s="100"/>
      <c r="G2403" s="274"/>
    </row>
    <row r="2404" spans="1:123" ht="24" customHeight="1" x14ac:dyDescent="0.2">
      <c r="A2404" s="272" t="s">
        <v>24</v>
      </c>
      <c r="B2404" s="391" t="str">
        <f>Obra</f>
        <v>CIERRE PERIMETRAL - OBRA CIVIL Ca.Me. SAN JUAN S.E.</v>
      </c>
      <c r="C2404" s="391"/>
      <c r="D2404" s="391"/>
      <c r="E2404" s="93"/>
      <c r="F2404" s="100" t="s">
        <v>38</v>
      </c>
      <c r="G2404" s="275">
        <f>Fecha_Base</f>
        <v>44711</v>
      </c>
    </row>
    <row r="2405" spans="1:123" ht="24" customHeight="1" x14ac:dyDescent="0.2">
      <c r="A2405" s="276" t="s">
        <v>601</v>
      </c>
      <c r="B2405" s="94" t="str">
        <f>Ubicación</f>
        <v>DEPARTAMENTO SARMIENTO</v>
      </c>
      <c r="C2405" s="94"/>
      <c r="D2405" s="101"/>
      <c r="E2405" s="102"/>
      <c r="F2405" s="103"/>
      <c r="G2405" s="277"/>
    </row>
    <row r="2406" spans="1:123" ht="24" customHeight="1" x14ac:dyDescent="0.2">
      <c r="A2406" s="276" t="s">
        <v>39</v>
      </c>
      <c r="B2406" s="104" t="str">
        <f>IFERROR(VALUE(LEFT(B2407,FIND(".",B2407)-1)),"")</f>
        <v/>
      </c>
      <c r="C2406" s="95" t="str">
        <f>IFERROR(VLOOKUP(B2406,Tabla_CyP,2,FALSE),"")</f>
        <v/>
      </c>
      <c r="D2406" s="95"/>
      <c r="E2406" s="102"/>
      <c r="F2406" s="103"/>
      <c r="G2406" s="277"/>
    </row>
    <row r="2407" spans="1:123" ht="24" customHeight="1" x14ac:dyDescent="0.2">
      <c r="A2407" s="276" t="s">
        <v>25</v>
      </c>
      <c r="B2407" s="105" t="str">
        <f>IFERROR(VLOOKUP(COUNTIF($A$1:A2407,"ANALISIS DE PRECIOS"),Tabla_NumeroItem,2,FALSE),"")</f>
        <v/>
      </c>
      <c r="C2407" s="95" t="str">
        <f>IFERROR(VLOOKUP(B2407,Tabla_CyP,2,FALSE),"")</f>
        <v/>
      </c>
      <c r="D2407" s="101"/>
      <c r="E2407" s="102"/>
      <c r="F2407" s="100" t="s">
        <v>26</v>
      </c>
      <c r="G2407" s="278" t="str">
        <f>IFERROR(VLOOKUP(B2407,Tabla_CyP,4,FALSE),"")</f>
        <v/>
      </c>
    </row>
    <row r="2408" spans="1:123" ht="24" customHeight="1" x14ac:dyDescent="0.2">
      <c r="A2408" s="276"/>
      <c r="B2408" s="94"/>
      <c r="C2408" s="95"/>
      <c r="D2408" s="101"/>
      <c r="E2408" s="102"/>
      <c r="F2408" s="103"/>
      <c r="G2408" s="277"/>
    </row>
    <row r="2409" spans="1:123" ht="24" customHeight="1" x14ac:dyDescent="0.2">
      <c r="A2409" s="378" t="s">
        <v>507</v>
      </c>
      <c r="B2409" s="379"/>
      <c r="C2409" s="380" t="s">
        <v>0</v>
      </c>
      <c r="D2409" s="380" t="s">
        <v>27</v>
      </c>
      <c r="E2409" s="386" t="s">
        <v>28</v>
      </c>
      <c r="F2409" s="388" t="s">
        <v>29</v>
      </c>
      <c r="G2409" s="388" t="s">
        <v>30</v>
      </c>
    </row>
    <row r="2410" spans="1:123" s="107" customFormat="1" ht="24" customHeight="1" x14ac:dyDescent="0.2">
      <c r="A2410" s="106" t="s">
        <v>508</v>
      </c>
      <c r="B2410" s="106" t="s">
        <v>509</v>
      </c>
      <c r="C2410" s="381"/>
      <c r="D2410" s="381"/>
      <c r="E2410" s="387"/>
      <c r="F2410" s="389"/>
      <c r="G2410" s="389"/>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9"/>
      <c r="B2411" s="108"/>
      <c r="C2411" s="267" t="s">
        <v>604</v>
      </c>
      <c r="D2411" s="109"/>
      <c r="E2411" s="110"/>
      <c r="F2411" s="111"/>
      <c r="G2411" s="280"/>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1">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1">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1">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1">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1">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1">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1">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1">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1">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1">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1">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1">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1">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1">
        <f t="shared" si="725"/>
        <v>0</v>
      </c>
    </row>
    <row r="2426" spans="1:7" ht="24" customHeight="1" x14ac:dyDescent="0.2">
      <c r="A2426" s="282"/>
      <c r="B2426" s="95"/>
      <c r="C2426" s="95"/>
      <c r="D2426" s="101"/>
      <c r="E2426" s="102"/>
      <c r="F2426" s="268" t="s">
        <v>31</v>
      </c>
      <c r="G2426" s="283">
        <f>SUBTOTAL(9,G2412:G2425)</f>
        <v>0</v>
      </c>
    </row>
    <row r="2427" spans="1:7" ht="24" customHeight="1" x14ac:dyDescent="0.2">
      <c r="A2427" s="282"/>
      <c r="B2427" s="95"/>
      <c r="C2427" s="266" t="s">
        <v>605</v>
      </c>
      <c r="D2427" s="101"/>
      <c r="E2427" s="102"/>
      <c r="F2427" s="103"/>
      <c r="G2427" s="284"/>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1">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1">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1">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1">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1">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1">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1">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1">
        <f t="shared" si="730"/>
        <v>0</v>
      </c>
    </row>
    <row r="2436" spans="1:7" ht="24" customHeight="1" x14ac:dyDescent="0.2">
      <c r="A2436" s="282"/>
      <c r="B2436" s="95"/>
      <c r="C2436" s="95"/>
      <c r="D2436" s="101"/>
      <c r="E2436" s="102"/>
      <c r="F2436" s="268" t="s">
        <v>32</v>
      </c>
      <c r="G2436" s="283">
        <f>SUBTOTAL(9,G2428:G2435)</f>
        <v>0</v>
      </c>
    </row>
    <row r="2437" spans="1:7" ht="24" customHeight="1" x14ac:dyDescent="0.2">
      <c r="A2437" s="282"/>
      <c r="B2437" s="95"/>
      <c r="C2437" s="266" t="s">
        <v>606</v>
      </c>
      <c r="D2437" s="101"/>
      <c r="E2437" s="102"/>
      <c r="F2437" s="103"/>
      <c r="G2437" s="284"/>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1">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1">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1">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1">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1">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1">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1">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1">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1">
        <f t="shared" si="735"/>
        <v>0</v>
      </c>
    </row>
    <row r="2447" spans="1:7" ht="24" customHeight="1" x14ac:dyDescent="0.2">
      <c r="A2447" s="285"/>
      <c r="B2447" s="101"/>
      <c r="C2447" s="95"/>
      <c r="D2447" s="101"/>
      <c r="E2447" s="102"/>
      <c r="F2447" s="268" t="s">
        <v>33</v>
      </c>
      <c r="G2447" s="283">
        <f>SUBTOTAL(9,G2438:G2446)</f>
        <v>0</v>
      </c>
    </row>
    <row r="2448" spans="1:7" ht="24" customHeight="1" x14ac:dyDescent="0.2">
      <c r="A2448" s="286"/>
      <c r="B2448" s="101"/>
      <c r="C2448" s="95"/>
      <c r="D2448" s="101"/>
      <c r="E2448" s="102"/>
      <c r="F2448" s="103"/>
      <c r="G2448" s="284"/>
    </row>
    <row r="2449" spans="1:123" ht="24" customHeight="1" x14ac:dyDescent="0.2">
      <c r="A2449" s="287" t="str">
        <f>B2407</f>
        <v/>
      </c>
      <c r="B2449" s="288" t="str">
        <f>C2407</f>
        <v/>
      </c>
      <c r="C2449" s="109"/>
      <c r="D2449" s="109" t="s">
        <v>34</v>
      </c>
      <c r="E2449" s="110"/>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7" t="str">
        <f>Comitente</f>
        <v>CA.ME. SAN JUAN SOCIEDAD DEL ESTADO</v>
      </c>
      <c r="C2452" s="92"/>
      <c r="D2452" s="98"/>
      <c r="E2452" s="98"/>
      <c r="F2452" s="99"/>
      <c r="G2452" s="273"/>
    </row>
    <row r="2453" spans="1:123" ht="24" customHeight="1" x14ac:dyDescent="0.2">
      <c r="A2453" s="272" t="s">
        <v>603</v>
      </c>
      <c r="B2453" s="97">
        <f>Contratista</f>
        <v>0</v>
      </c>
      <c r="C2453" s="93"/>
      <c r="D2453" s="93"/>
      <c r="E2453" s="93"/>
      <c r="F2453" s="100"/>
      <c r="G2453" s="274"/>
    </row>
    <row r="2454" spans="1:123" ht="24" customHeight="1" x14ac:dyDescent="0.2">
      <c r="A2454" s="272" t="s">
        <v>24</v>
      </c>
      <c r="B2454" s="391" t="str">
        <f>Obra</f>
        <v>CIERRE PERIMETRAL - OBRA CIVIL Ca.Me. SAN JUAN S.E.</v>
      </c>
      <c r="C2454" s="391"/>
      <c r="D2454" s="391"/>
      <c r="E2454" s="93"/>
      <c r="F2454" s="100" t="s">
        <v>38</v>
      </c>
      <c r="G2454" s="275">
        <f>Fecha_Base</f>
        <v>44711</v>
      </c>
    </row>
    <row r="2455" spans="1:123" ht="24" customHeight="1" x14ac:dyDescent="0.2">
      <c r="A2455" s="276" t="s">
        <v>601</v>
      </c>
      <c r="B2455" s="94" t="str">
        <f>Ubicación</f>
        <v>DEPARTAMENTO SARMIENTO</v>
      </c>
      <c r="C2455" s="94"/>
      <c r="D2455" s="101"/>
      <c r="E2455" s="102"/>
      <c r="F2455" s="103"/>
      <c r="G2455" s="277"/>
    </row>
    <row r="2456" spans="1:123" ht="24" customHeight="1" x14ac:dyDescent="0.2">
      <c r="A2456" s="276" t="s">
        <v>39</v>
      </c>
      <c r="B2456" s="104" t="str">
        <f>IFERROR(VALUE(LEFT(B2457,FIND(".",B2457)-1)),"")</f>
        <v/>
      </c>
      <c r="C2456" s="95" t="str">
        <f>IFERROR(VLOOKUP(B2456,Tabla_CyP,2,FALSE),"")</f>
        <v/>
      </c>
      <c r="D2456" s="95"/>
      <c r="E2456" s="102"/>
      <c r="F2456" s="103"/>
      <c r="G2456" s="277"/>
    </row>
    <row r="2457" spans="1:123" ht="24" customHeight="1" x14ac:dyDescent="0.2">
      <c r="A2457" s="276" t="s">
        <v>25</v>
      </c>
      <c r="B2457" s="105" t="str">
        <f>IFERROR(VLOOKUP(COUNTIF($A$1:A2457,"ANALISIS DE PRECIOS"),Tabla_NumeroItem,2,FALSE),"")</f>
        <v/>
      </c>
      <c r="C2457" s="95" t="str">
        <f>IFERROR(VLOOKUP(B2457,Tabla_CyP,2,FALSE),"")</f>
        <v/>
      </c>
      <c r="D2457" s="101"/>
      <c r="E2457" s="102"/>
      <c r="F2457" s="100" t="s">
        <v>26</v>
      </c>
      <c r="G2457" s="278" t="str">
        <f>IFERROR(VLOOKUP(B2457,Tabla_CyP,4,FALSE),"")</f>
        <v/>
      </c>
    </row>
    <row r="2458" spans="1:123" ht="24" customHeight="1" x14ac:dyDescent="0.2">
      <c r="A2458" s="276"/>
      <c r="B2458" s="94"/>
      <c r="C2458" s="95"/>
      <c r="D2458" s="101"/>
      <c r="E2458" s="102"/>
      <c r="F2458" s="103"/>
      <c r="G2458" s="277"/>
    </row>
    <row r="2459" spans="1:123" ht="24" customHeight="1" x14ac:dyDescent="0.2">
      <c r="A2459" s="378" t="s">
        <v>507</v>
      </c>
      <c r="B2459" s="379"/>
      <c r="C2459" s="380" t="s">
        <v>0</v>
      </c>
      <c r="D2459" s="380" t="s">
        <v>27</v>
      </c>
      <c r="E2459" s="386" t="s">
        <v>28</v>
      </c>
      <c r="F2459" s="388" t="s">
        <v>29</v>
      </c>
      <c r="G2459" s="388" t="s">
        <v>30</v>
      </c>
    </row>
    <row r="2460" spans="1:123" s="107" customFormat="1" ht="24" customHeight="1" x14ac:dyDescent="0.2">
      <c r="A2460" s="106" t="s">
        <v>508</v>
      </c>
      <c r="B2460" s="106" t="s">
        <v>509</v>
      </c>
      <c r="C2460" s="381"/>
      <c r="D2460" s="381"/>
      <c r="E2460" s="387"/>
      <c r="F2460" s="389"/>
      <c r="G2460" s="389"/>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9"/>
      <c r="B2461" s="108"/>
      <c r="C2461" s="267" t="s">
        <v>604</v>
      </c>
      <c r="D2461" s="109"/>
      <c r="E2461" s="110"/>
      <c r="F2461" s="111"/>
      <c r="G2461" s="280"/>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1">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1">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1">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1">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1">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1">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1">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1">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1">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1">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1">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1">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1">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1">
        <f t="shared" si="740"/>
        <v>0</v>
      </c>
    </row>
    <row r="2476" spans="1:7" ht="24" customHeight="1" x14ac:dyDescent="0.2">
      <c r="A2476" s="282"/>
      <c r="B2476" s="95"/>
      <c r="C2476" s="95"/>
      <c r="D2476" s="101"/>
      <c r="E2476" s="102"/>
      <c r="F2476" s="268" t="s">
        <v>31</v>
      </c>
      <c r="G2476" s="283">
        <f>SUBTOTAL(9,G2462:G2475)</f>
        <v>0</v>
      </c>
    </row>
    <row r="2477" spans="1:7" ht="24" customHeight="1" x14ac:dyDescent="0.2">
      <c r="A2477" s="282"/>
      <c r="B2477" s="95"/>
      <c r="C2477" s="266" t="s">
        <v>605</v>
      </c>
      <c r="D2477" s="101"/>
      <c r="E2477" s="102"/>
      <c r="F2477" s="103"/>
      <c r="G2477" s="284"/>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1">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1">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1">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1">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1">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1">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1">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1">
        <f t="shared" si="745"/>
        <v>0</v>
      </c>
    </row>
    <row r="2486" spans="1:7" ht="24" customHeight="1" x14ac:dyDescent="0.2">
      <c r="A2486" s="282"/>
      <c r="B2486" s="95"/>
      <c r="C2486" s="95"/>
      <c r="D2486" s="101"/>
      <c r="E2486" s="102"/>
      <c r="F2486" s="268" t="s">
        <v>32</v>
      </c>
      <c r="G2486" s="283">
        <f>SUBTOTAL(9,G2478:G2485)</f>
        <v>0</v>
      </c>
    </row>
    <row r="2487" spans="1:7" ht="24" customHeight="1" x14ac:dyDescent="0.2">
      <c r="A2487" s="282"/>
      <c r="B2487" s="95"/>
      <c r="C2487" s="266" t="s">
        <v>606</v>
      </c>
      <c r="D2487" s="101"/>
      <c r="E2487" s="102"/>
      <c r="F2487" s="103"/>
      <c r="G2487" s="284"/>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1">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1">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1">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1">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1">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1">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1">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1">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1">
        <f t="shared" si="750"/>
        <v>0</v>
      </c>
    </row>
    <row r="2497" spans="1:123" ht="24" customHeight="1" x14ac:dyDescent="0.2">
      <c r="A2497" s="285"/>
      <c r="B2497" s="101"/>
      <c r="C2497" s="95"/>
      <c r="D2497" s="101"/>
      <c r="E2497" s="102"/>
      <c r="F2497" s="268" t="s">
        <v>33</v>
      </c>
      <c r="G2497" s="283">
        <f>SUBTOTAL(9,G2488:G2496)</f>
        <v>0</v>
      </c>
    </row>
    <row r="2498" spans="1:123" ht="24" customHeight="1" x14ac:dyDescent="0.2">
      <c r="A2498" s="286"/>
      <c r="B2498" s="101"/>
      <c r="C2498" s="95"/>
      <c r="D2498" s="101"/>
      <c r="E2498" s="102"/>
      <c r="F2498" s="103"/>
      <c r="G2498" s="284"/>
    </row>
    <row r="2499" spans="1:123" ht="24" customHeight="1" x14ac:dyDescent="0.2">
      <c r="A2499" s="287" t="str">
        <f>B2457</f>
        <v/>
      </c>
      <c r="B2499" s="288" t="str">
        <f>C2457</f>
        <v/>
      </c>
      <c r="C2499" s="109"/>
      <c r="D2499" s="109" t="s">
        <v>34</v>
      </c>
      <c r="E2499" s="110"/>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7" t="str">
        <f>Comitente</f>
        <v>CA.ME. SAN JUAN SOCIEDAD DEL ESTADO</v>
      </c>
      <c r="C2502" s="92"/>
      <c r="D2502" s="98"/>
      <c r="E2502" s="98"/>
      <c r="F2502" s="99"/>
      <c r="G2502" s="273"/>
    </row>
    <row r="2503" spans="1:123" ht="24" customHeight="1" x14ac:dyDescent="0.2">
      <c r="A2503" s="272" t="s">
        <v>603</v>
      </c>
      <c r="B2503" s="97">
        <f>Contratista</f>
        <v>0</v>
      </c>
      <c r="C2503" s="93"/>
      <c r="D2503" s="93"/>
      <c r="E2503" s="93"/>
      <c r="F2503" s="100"/>
      <c r="G2503" s="274"/>
    </row>
    <row r="2504" spans="1:123" ht="24" customHeight="1" x14ac:dyDescent="0.2">
      <c r="A2504" s="272" t="s">
        <v>24</v>
      </c>
      <c r="B2504" s="391" t="str">
        <f>Obra</f>
        <v>CIERRE PERIMETRAL - OBRA CIVIL Ca.Me. SAN JUAN S.E.</v>
      </c>
      <c r="C2504" s="391"/>
      <c r="D2504" s="391"/>
      <c r="E2504" s="93"/>
      <c r="F2504" s="100" t="s">
        <v>38</v>
      </c>
      <c r="G2504" s="275">
        <f>Fecha_Base</f>
        <v>44711</v>
      </c>
    </row>
    <row r="2505" spans="1:123" ht="24" customHeight="1" x14ac:dyDescent="0.2">
      <c r="A2505" s="276" t="s">
        <v>601</v>
      </c>
      <c r="B2505" s="94" t="str">
        <f>Ubicación</f>
        <v>DEPARTAMENTO SARMIENTO</v>
      </c>
      <c r="C2505" s="94"/>
      <c r="D2505" s="101"/>
      <c r="E2505" s="102"/>
      <c r="F2505" s="103"/>
      <c r="G2505" s="277"/>
    </row>
    <row r="2506" spans="1:123" ht="24" customHeight="1" x14ac:dyDescent="0.2">
      <c r="A2506" s="276" t="s">
        <v>39</v>
      </c>
      <c r="B2506" s="104" t="str">
        <f>IFERROR(VALUE(LEFT(B2507,FIND(".",B2507)-1)),"")</f>
        <v/>
      </c>
      <c r="C2506" s="95" t="str">
        <f>IFERROR(VLOOKUP(B2506,Tabla_CyP,2,FALSE),"")</f>
        <v/>
      </c>
      <c r="D2506" s="95"/>
      <c r="E2506" s="102"/>
      <c r="F2506" s="103"/>
      <c r="G2506" s="277"/>
    </row>
    <row r="2507" spans="1:123" ht="24" customHeight="1" x14ac:dyDescent="0.2">
      <c r="A2507" s="276" t="s">
        <v>25</v>
      </c>
      <c r="B2507" s="105" t="str">
        <f>IFERROR(VLOOKUP(COUNTIF($A$1:A2507,"ANALISIS DE PRECIOS"),Tabla_NumeroItem,2,FALSE),"")</f>
        <v/>
      </c>
      <c r="C2507" s="95" t="str">
        <f>IFERROR(VLOOKUP(B2507,Tabla_CyP,2,FALSE),"")</f>
        <v/>
      </c>
      <c r="D2507" s="101"/>
      <c r="E2507" s="102"/>
      <c r="F2507" s="100" t="s">
        <v>26</v>
      </c>
      <c r="G2507" s="278" t="str">
        <f>IFERROR(VLOOKUP(B2507,Tabla_CyP,4,FALSE),"")</f>
        <v/>
      </c>
    </row>
    <row r="2508" spans="1:123" ht="24" customHeight="1" x14ac:dyDescent="0.2">
      <c r="A2508" s="276"/>
      <c r="B2508" s="94"/>
      <c r="C2508" s="95"/>
      <c r="D2508" s="101"/>
      <c r="E2508" s="102"/>
      <c r="F2508" s="103"/>
      <c r="G2508" s="277"/>
    </row>
    <row r="2509" spans="1:123" ht="24" customHeight="1" x14ac:dyDescent="0.2">
      <c r="A2509" s="378" t="s">
        <v>507</v>
      </c>
      <c r="B2509" s="379"/>
      <c r="C2509" s="380" t="s">
        <v>0</v>
      </c>
      <c r="D2509" s="380" t="s">
        <v>27</v>
      </c>
      <c r="E2509" s="386" t="s">
        <v>28</v>
      </c>
      <c r="F2509" s="388" t="s">
        <v>29</v>
      </c>
      <c r="G2509" s="388" t="s">
        <v>30</v>
      </c>
    </row>
    <row r="2510" spans="1:123" s="107" customFormat="1" ht="24" customHeight="1" x14ac:dyDescent="0.2">
      <c r="A2510" s="106" t="s">
        <v>508</v>
      </c>
      <c r="B2510" s="106" t="s">
        <v>509</v>
      </c>
      <c r="C2510" s="381"/>
      <c r="D2510" s="381"/>
      <c r="E2510" s="387"/>
      <c r="F2510" s="389"/>
      <c r="G2510" s="389"/>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9"/>
      <c r="B2511" s="108"/>
      <c r="C2511" s="267" t="s">
        <v>604</v>
      </c>
      <c r="D2511" s="109"/>
      <c r="E2511" s="110"/>
      <c r="F2511" s="111"/>
      <c r="G2511" s="280"/>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1">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1">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1">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1">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1">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1">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1">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1">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1">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1">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1">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1">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1">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1">
        <f t="shared" si="755"/>
        <v>0</v>
      </c>
    </row>
    <row r="2526" spans="1:7" ht="24" customHeight="1" x14ac:dyDescent="0.2">
      <c r="A2526" s="282"/>
      <c r="B2526" s="95"/>
      <c r="C2526" s="95"/>
      <c r="D2526" s="101"/>
      <c r="E2526" s="102"/>
      <c r="F2526" s="268" t="s">
        <v>31</v>
      </c>
      <c r="G2526" s="283">
        <f>SUBTOTAL(9,G2512:G2525)</f>
        <v>0</v>
      </c>
    </row>
    <row r="2527" spans="1:7" ht="24" customHeight="1" x14ac:dyDescent="0.2">
      <c r="A2527" s="282"/>
      <c r="B2527" s="95"/>
      <c r="C2527" s="266" t="s">
        <v>605</v>
      </c>
      <c r="D2527" s="101"/>
      <c r="E2527" s="102"/>
      <c r="F2527" s="103"/>
      <c r="G2527" s="284"/>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1">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1">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1">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1">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1">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1">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1">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1">
        <f t="shared" si="760"/>
        <v>0</v>
      </c>
    </row>
    <row r="2536" spans="1:7" ht="24" customHeight="1" x14ac:dyDescent="0.2">
      <c r="A2536" s="282"/>
      <c r="B2536" s="95"/>
      <c r="C2536" s="95"/>
      <c r="D2536" s="101"/>
      <c r="E2536" s="102"/>
      <c r="F2536" s="268" t="s">
        <v>32</v>
      </c>
      <c r="G2536" s="283">
        <f>SUBTOTAL(9,G2528:G2535)</f>
        <v>0</v>
      </c>
    </row>
    <row r="2537" spans="1:7" ht="24" customHeight="1" x14ac:dyDescent="0.2">
      <c r="A2537" s="282"/>
      <c r="B2537" s="95"/>
      <c r="C2537" s="266" t="s">
        <v>606</v>
      </c>
      <c r="D2537" s="101"/>
      <c r="E2537" s="102"/>
      <c r="F2537" s="103"/>
      <c r="G2537" s="284"/>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1">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1">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1">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1">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1">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1">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1">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1">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1">
        <f t="shared" si="765"/>
        <v>0</v>
      </c>
    </row>
    <row r="2547" spans="1:123" ht="24" customHeight="1" x14ac:dyDescent="0.2">
      <c r="A2547" s="285"/>
      <c r="B2547" s="101"/>
      <c r="C2547" s="95"/>
      <c r="D2547" s="101"/>
      <c r="E2547" s="102"/>
      <c r="F2547" s="268" t="s">
        <v>33</v>
      </c>
      <c r="G2547" s="283">
        <f>SUBTOTAL(9,G2538:G2546)</f>
        <v>0</v>
      </c>
    </row>
    <row r="2548" spans="1:123" ht="24" customHeight="1" x14ac:dyDescent="0.2">
      <c r="A2548" s="286"/>
      <c r="B2548" s="101"/>
      <c r="C2548" s="95"/>
      <c r="D2548" s="101"/>
      <c r="E2548" s="102"/>
      <c r="F2548" s="103"/>
      <c r="G2548" s="284"/>
    </row>
    <row r="2549" spans="1:123" ht="24" customHeight="1" x14ac:dyDescent="0.2">
      <c r="A2549" s="287" t="str">
        <f>B2507</f>
        <v/>
      </c>
      <c r="B2549" s="288" t="str">
        <f>C2507</f>
        <v/>
      </c>
      <c r="C2549" s="109"/>
      <c r="D2549" s="109" t="s">
        <v>34</v>
      </c>
      <c r="E2549" s="110"/>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7" t="str">
        <f>Comitente</f>
        <v>CA.ME. SAN JUAN SOCIEDAD DEL ESTADO</v>
      </c>
      <c r="C2552" s="92"/>
      <c r="D2552" s="98"/>
      <c r="E2552" s="98"/>
      <c r="F2552" s="99"/>
      <c r="G2552" s="273"/>
    </row>
    <row r="2553" spans="1:123" ht="24" customHeight="1" x14ac:dyDescent="0.2">
      <c r="A2553" s="272" t="s">
        <v>603</v>
      </c>
      <c r="B2553" s="97">
        <f>Contratista</f>
        <v>0</v>
      </c>
      <c r="C2553" s="93"/>
      <c r="D2553" s="93"/>
      <c r="E2553" s="93"/>
      <c r="F2553" s="100"/>
      <c r="G2553" s="274"/>
    </row>
    <row r="2554" spans="1:123" ht="24" customHeight="1" x14ac:dyDescent="0.2">
      <c r="A2554" s="272" t="s">
        <v>24</v>
      </c>
      <c r="B2554" s="391" t="str">
        <f>Obra</f>
        <v>CIERRE PERIMETRAL - OBRA CIVIL Ca.Me. SAN JUAN S.E.</v>
      </c>
      <c r="C2554" s="391"/>
      <c r="D2554" s="391"/>
      <c r="E2554" s="93"/>
      <c r="F2554" s="100" t="s">
        <v>38</v>
      </c>
      <c r="G2554" s="275">
        <f>Fecha_Base</f>
        <v>44711</v>
      </c>
    </row>
    <row r="2555" spans="1:123" ht="24" customHeight="1" x14ac:dyDescent="0.2">
      <c r="A2555" s="276" t="s">
        <v>601</v>
      </c>
      <c r="B2555" s="94" t="str">
        <f>Ubicación</f>
        <v>DEPARTAMENTO SARMIENTO</v>
      </c>
      <c r="C2555" s="94"/>
      <c r="D2555" s="101"/>
      <c r="E2555" s="102"/>
      <c r="F2555" s="103"/>
      <c r="G2555" s="277"/>
    </row>
    <row r="2556" spans="1:123" ht="24" customHeight="1" x14ac:dyDescent="0.2">
      <c r="A2556" s="276" t="s">
        <v>39</v>
      </c>
      <c r="B2556" s="104" t="str">
        <f>IFERROR(VALUE(LEFT(B2557,FIND(".",B2557)-1)),"")</f>
        <v/>
      </c>
      <c r="C2556" s="95" t="str">
        <f>IFERROR(VLOOKUP(B2556,Tabla_CyP,2,FALSE),"")</f>
        <v/>
      </c>
      <c r="D2556" s="95"/>
      <c r="E2556" s="102"/>
      <c r="F2556" s="103"/>
      <c r="G2556" s="277"/>
    </row>
    <row r="2557" spans="1:123" ht="24" customHeight="1" x14ac:dyDescent="0.2">
      <c r="A2557" s="276" t="s">
        <v>25</v>
      </c>
      <c r="B2557" s="105" t="str">
        <f>IFERROR(VLOOKUP(COUNTIF($A$1:A2557,"ANALISIS DE PRECIOS"),Tabla_NumeroItem,2,FALSE),"")</f>
        <v/>
      </c>
      <c r="C2557" s="95" t="str">
        <f>IFERROR(VLOOKUP(B2557,Tabla_CyP,2,FALSE),"")</f>
        <v/>
      </c>
      <c r="D2557" s="101"/>
      <c r="E2557" s="102"/>
      <c r="F2557" s="100" t="s">
        <v>26</v>
      </c>
      <c r="G2557" s="278" t="str">
        <f>IFERROR(VLOOKUP(B2557,Tabla_CyP,4,FALSE),"")</f>
        <v/>
      </c>
    </row>
    <row r="2558" spans="1:123" ht="24" customHeight="1" x14ac:dyDescent="0.2">
      <c r="A2558" s="276"/>
      <c r="B2558" s="94"/>
      <c r="C2558" s="95"/>
      <c r="D2558" s="101"/>
      <c r="E2558" s="102"/>
      <c r="F2558" s="103"/>
      <c r="G2558" s="277"/>
    </row>
    <row r="2559" spans="1:123" ht="24" customHeight="1" x14ac:dyDescent="0.2">
      <c r="A2559" s="378" t="s">
        <v>507</v>
      </c>
      <c r="B2559" s="379"/>
      <c r="C2559" s="380" t="s">
        <v>0</v>
      </c>
      <c r="D2559" s="380" t="s">
        <v>27</v>
      </c>
      <c r="E2559" s="386" t="s">
        <v>28</v>
      </c>
      <c r="F2559" s="388" t="s">
        <v>29</v>
      </c>
      <c r="G2559" s="388" t="s">
        <v>30</v>
      </c>
    </row>
    <row r="2560" spans="1:123" s="107" customFormat="1" ht="24" customHeight="1" x14ac:dyDescent="0.2">
      <c r="A2560" s="106" t="s">
        <v>508</v>
      </c>
      <c r="B2560" s="106" t="s">
        <v>509</v>
      </c>
      <c r="C2560" s="381"/>
      <c r="D2560" s="381"/>
      <c r="E2560" s="387"/>
      <c r="F2560" s="389"/>
      <c r="G2560" s="389"/>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9"/>
      <c r="B2561" s="108"/>
      <c r="C2561" s="267" t="s">
        <v>604</v>
      </c>
      <c r="D2561" s="109"/>
      <c r="E2561" s="110"/>
      <c r="F2561" s="111"/>
      <c r="G2561" s="280"/>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1">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1">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1">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1">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1">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1">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1">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1">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1">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1">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1">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1">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1">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1">
        <f t="shared" si="770"/>
        <v>0</v>
      </c>
    </row>
    <row r="2576" spans="1:7" ht="24" customHeight="1" x14ac:dyDescent="0.2">
      <c r="A2576" s="282"/>
      <c r="B2576" s="95"/>
      <c r="C2576" s="95"/>
      <c r="D2576" s="101"/>
      <c r="E2576" s="102"/>
      <c r="F2576" s="268" t="s">
        <v>31</v>
      </c>
      <c r="G2576" s="283">
        <f>SUBTOTAL(9,G2562:G2575)</f>
        <v>0</v>
      </c>
    </row>
    <row r="2577" spans="1:7" ht="24" customHeight="1" x14ac:dyDescent="0.2">
      <c r="A2577" s="282"/>
      <c r="B2577" s="95"/>
      <c r="C2577" s="266" t="s">
        <v>605</v>
      </c>
      <c r="D2577" s="101"/>
      <c r="E2577" s="102"/>
      <c r="F2577" s="103"/>
      <c r="G2577" s="284"/>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1">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1">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1">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1">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1">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1">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1">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1">
        <f t="shared" si="775"/>
        <v>0</v>
      </c>
    </row>
    <row r="2586" spans="1:7" ht="24" customHeight="1" x14ac:dyDescent="0.2">
      <c r="A2586" s="282"/>
      <c r="B2586" s="95"/>
      <c r="C2586" s="95"/>
      <c r="D2586" s="101"/>
      <c r="E2586" s="102"/>
      <c r="F2586" s="268" t="s">
        <v>32</v>
      </c>
      <c r="G2586" s="283">
        <f>SUBTOTAL(9,G2578:G2585)</f>
        <v>0</v>
      </c>
    </row>
    <row r="2587" spans="1:7" ht="24" customHeight="1" x14ac:dyDescent="0.2">
      <c r="A2587" s="282"/>
      <c r="B2587" s="95"/>
      <c r="C2587" s="266" t="s">
        <v>606</v>
      </c>
      <c r="D2587" s="101"/>
      <c r="E2587" s="102"/>
      <c r="F2587" s="103"/>
      <c r="G2587" s="284"/>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1">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1">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1">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1">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1">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1">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1">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1">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1">
        <f t="shared" si="780"/>
        <v>0</v>
      </c>
    </row>
    <row r="2597" spans="1:7" ht="24" customHeight="1" x14ac:dyDescent="0.2">
      <c r="A2597" s="285"/>
      <c r="B2597" s="101"/>
      <c r="C2597" s="95"/>
      <c r="D2597" s="101"/>
      <c r="E2597" s="102"/>
      <c r="F2597" s="268" t="s">
        <v>33</v>
      </c>
      <c r="G2597" s="283">
        <f>SUBTOTAL(9,G2588:G2596)</f>
        <v>0</v>
      </c>
    </row>
    <row r="2598" spans="1:7" ht="24" customHeight="1" x14ac:dyDescent="0.2">
      <c r="A2598" s="286"/>
      <c r="B2598" s="101"/>
      <c r="C2598" s="95"/>
      <c r="D2598" s="101"/>
      <c r="E2598" s="102"/>
      <c r="F2598" s="103"/>
      <c r="G2598" s="284"/>
    </row>
    <row r="2599" spans="1:7" ht="24" customHeight="1" x14ac:dyDescent="0.2">
      <c r="A2599" s="287" t="str">
        <f>B2557</f>
        <v/>
      </c>
      <c r="B2599" s="288" t="str">
        <f>C2557</f>
        <v/>
      </c>
      <c r="C2599" s="109"/>
      <c r="D2599" s="109" t="s">
        <v>34</v>
      </c>
      <c r="E2599" s="110"/>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7" t="str">
        <f>Comitente</f>
        <v>CA.ME. SAN JUAN SOCIEDAD DEL ESTADO</v>
      </c>
      <c r="C2602" s="92"/>
      <c r="D2602" s="98"/>
      <c r="E2602" s="98"/>
      <c r="F2602" s="99"/>
      <c r="G2602" s="273"/>
    </row>
    <row r="2603" spans="1:7" ht="24" customHeight="1" x14ac:dyDescent="0.2">
      <c r="A2603" s="272" t="s">
        <v>603</v>
      </c>
      <c r="B2603" s="97">
        <f>Contratista</f>
        <v>0</v>
      </c>
      <c r="C2603" s="93"/>
      <c r="D2603" s="93"/>
      <c r="E2603" s="93"/>
      <c r="F2603" s="100"/>
      <c r="G2603" s="274"/>
    </row>
    <row r="2604" spans="1:7" ht="24" customHeight="1" x14ac:dyDescent="0.2">
      <c r="A2604" s="272" t="s">
        <v>24</v>
      </c>
      <c r="B2604" s="391" t="str">
        <f>Obra</f>
        <v>CIERRE PERIMETRAL - OBRA CIVIL Ca.Me. SAN JUAN S.E.</v>
      </c>
      <c r="C2604" s="391"/>
      <c r="D2604" s="391"/>
      <c r="E2604" s="93"/>
      <c r="F2604" s="100" t="s">
        <v>38</v>
      </c>
      <c r="G2604" s="275">
        <f>Fecha_Base</f>
        <v>44711</v>
      </c>
    </row>
    <row r="2605" spans="1:7" ht="24" customHeight="1" x14ac:dyDescent="0.2">
      <c r="A2605" s="276" t="s">
        <v>601</v>
      </c>
      <c r="B2605" s="94" t="str">
        <f>Ubicación</f>
        <v>DEPARTAMENTO SARMIENTO</v>
      </c>
      <c r="C2605" s="94"/>
      <c r="D2605" s="101"/>
      <c r="E2605" s="102"/>
      <c r="F2605" s="103"/>
      <c r="G2605" s="277"/>
    </row>
    <row r="2606" spans="1:7" ht="24" customHeight="1" x14ac:dyDescent="0.2">
      <c r="A2606" s="276" t="s">
        <v>39</v>
      </c>
      <c r="B2606" s="104" t="str">
        <f>IFERROR(VALUE(LEFT(B2607,FIND(".",B2607)-1)),"")</f>
        <v/>
      </c>
      <c r="C2606" s="95" t="str">
        <f>IFERROR(VLOOKUP(B2606,Tabla_CyP,2,FALSE),"")</f>
        <v/>
      </c>
      <c r="D2606" s="95"/>
      <c r="E2606" s="102"/>
      <c r="F2606" s="103"/>
      <c r="G2606" s="277"/>
    </row>
    <row r="2607" spans="1:7" ht="24" customHeight="1" x14ac:dyDescent="0.2">
      <c r="A2607" s="276" t="s">
        <v>25</v>
      </c>
      <c r="B2607" s="105" t="str">
        <f>IFERROR(VLOOKUP(COUNTIF($A$1:A2607,"ANALISIS DE PRECIOS"),Tabla_NumeroItem,2,FALSE),"")</f>
        <v/>
      </c>
      <c r="C2607" s="95" t="str">
        <f>IFERROR(VLOOKUP(B2607,Tabla_CyP,2,FALSE),"")</f>
        <v/>
      </c>
      <c r="D2607" s="101"/>
      <c r="E2607" s="102"/>
      <c r="F2607" s="100" t="s">
        <v>26</v>
      </c>
      <c r="G2607" s="278" t="str">
        <f>IFERROR(VLOOKUP(B2607,Tabla_CyP,4,FALSE),"")</f>
        <v/>
      </c>
    </row>
    <row r="2608" spans="1:7" ht="24" customHeight="1" x14ac:dyDescent="0.2">
      <c r="A2608" s="276"/>
      <c r="B2608" s="94"/>
      <c r="C2608" s="95"/>
      <c r="D2608" s="101"/>
      <c r="E2608" s="102"/>
      <c r="F2608" s="103"/>
      <c r="G2608" s="277"/>
    </row>
    <row r="2609" spans="1:123" ht="24" customHeight="1" x14ac:dyDescent="0.2">
      <c r="A2609" s="378" t="s">
        <v>507</v>
      </c>
      <c r="B2609" s="379"/>
      <c r="C2609" s="380" t="s">
        <v>0</v>
      </c>
      <c r="D2609" s="380" t="s">
        <v>27</v>
      </c>
      <c r="E2609" s="386" t="s">
        <v>28</v>
      </c>
      <c r="F2609" s="388" t="s">
        <v>29</v>
      </c>
      <c r="G2609" s="388" t="s">
        <v>30</v>
      </c>
    </row>
    <row r="2610" spans="1:123" s="107" customFormat="1" ht="24" customHeight="1" x14ac:dyDescent="0.2">
      <c r="A2610" s="106" t="s">
        <v>508</v>
      </c>
      <c r="B2610" s="106" t="s">
        <v>509</v>
      </c>
      <c r="C2610" s="381"/>
      <c r="D2610" s="381"/>
      <c r="E2610" s="387"/>
      <c r="F2610" s="389"/>
      <c r="G2610" s="389"/>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9"/>
      <c r="B2611" s="108"/>
      <c r="C2611" s="267" t="s">
        <v>604</v>
      </c>
      <c r="D2611" s="109"/>
      <c r="E2611" s="110"/>
      <c r="F2611" s="111"/>
      <c r="G2611" s="280"/>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1">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1">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1">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1">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1">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1">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1">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1">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1">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1">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1">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1">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1">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1">
        <f t="shared" si="785"/>
        <v>0</v>
      </c>
    </row>
    <row r="2626" spans="1:7" ht="24" customHeight="1" x14ac:dyDescent="0.2">
      <c r="A2626" s="282"/>
      <c r="B2626" s="95"/>
      <c r="C2626" s="95"/>
      <c r="D2626" s="101"/>
      <c r="E2626" s="102"/>
      <c r="F2626" s="268" t="s">
        <v>31</v>
      </c>
      <c r="G2626" s="283">
        <f>SUBTOTAL(9,G2612:G2625)</f>
        <v>0</v>
      </c>
    </row>
    <row r="2627" spans="1:7" ht="24" customHeight="1" x14ac:dyDescent="0.2">
      <c r="A2627" s="282"/>
      <c r="B2627" s="95"/>
      <c r="C2627" s="266" t="s">
        <v>605</v>
      </c>
      <c r="D2627" s="101"/>
      <c r="E2627" s="102"/>
      <c r="F2627" s="103"/>
      <c r="G2627" s="284"/>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1">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1">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1">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1">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1">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1">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1">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1">
        <f t="shared" si="790"/>
        <v>0</v>
      </c>
    </row>
    <row r="2636" spans="1:7" ht="24" customHeight="1" x14ac:dyDescent="0.2">
      <c r="A2636" s="282"/>
      <c r="B2636" s="95"/>
      <c r="C2636" s="95"/>
      <c r="D2636" s="101"/>
      <c r="E2636" s="102"/>
      <c r="F2636" s="268" t="s">
        <v>32</v>
      </c>
      <c r="G2636" s="283">
        <f>SUBTOTAL(9,G2628:G2635)</f>
        <v>0</v>
      </c>
    </row>
    <row r="2637" spans="1:7" ht="24" customHeight="1" x14ac:dyDescent="0.2">
      <c r="A2637" s="282"/>
      <c r="B2637" s="95"/>
      <c r="C2637" s="266" t="s">
        <v>606</v>
      </c>
      <c r="D2637" s="101"/>
      <c r="E2637" s="102"/>
      <c r="F2637" s="103"/>
      <c r="G2637" s="284"/>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1">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1">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1">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1">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1">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1">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1">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1">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1">
        <f t="shared" si="795"/>
        <v>0</v>
      </c>
    </row>
    <row r="2647" spans="1:7" ht="24" customHeight="1" x14ac:dyDescent="0.2">
      <c r="A2647" s="285"/>
      <c r="B2647" s="101"/>
      <c r="C2647" s="95"/>
      <c r="D2647" s="101"/>
      <c r="E2647" s="102"/>
      <c r="F2647" s="268" t="s">
        <v>33</v>
      </c>
      <c r="G2647" s="283">
        <f>SUBTOTAL(9,G2638:G2646)</f>
        <v>0</v>
      </c>
    </row>
    <row r="2648" spans="1:7" ht="24" customHeight="1" x14ac:dyDescent="0.2">
      <c r="A2648" s="286"/>
      <c r="B2648" s="101"/>
      <c r="C2648" s="95"/>
      <c r="D2648" s="101"/>
      <c r="E2648" s="102"/>
      <c r="F2648" s="103"/>
      <c r="G2648" s="284"/>
    </row>
    <row r="2649" spans="1:7" ht="24" customHeight="1" x14ac:dyDescent="0.2">
      <c r="A2649" s="287" t="str">
        <f>B2607</f>
        <v/>
      </c>
      <c r="B2649" s="288" t="str">
        <f>C2607</f>
        <v/>
      </c>
      <c r="C2649" s="109"/>
      <c r="D2649" s="109" t="s">
        <v>34</v>
      </c>
      <c r="E2649" s="110"/>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7" t="str">
        <f>Comitente</f>
        <v>CA.ME. SAN JUAN SOCIEDAD DEL ESTADO</v>
      </c>
      <c r="C2652" s="92"/>
      <c r="D2652" s="98"/>
      <c r="E2652" s="98"/>
      <c r="F2652" s="99"/>
      <c r="G2652" s="273"/>
    </row>
    <row r="2653" spans="1:7" ht="24" customHeight="1" x14ac:dyDescent="0.2">
      <c r="A2653" s="272" t="s">
        <v>603</v>
      </c>
      <c r="B2653" s="97">
        <f>Contratista</f>
        <v>0</v>
      </c>
      <c r="C2653" s="93"/>
      <c r="D2653" s="93"/>
      <c r="E2653" s="93"/>
      <c r="F2653" s="100"/>
      <c r="G2653" s="274"/>
    </row>
    <row r="2654" spans="1:7" ht="24" customHeight="1" x14ac:dyDescent="0.2">
      <c r="A2654" s="272" t="s">
        <v>24</v>
      </c>
      <c r="B2654" s="391" t="str">
        <f>Obra</f>
        <v>CIERRE PERIMETRAL - OBRA CIVIL Ca.Me. SAN JUAN S.E.</v>
      </c>
      <c r="C2654" s="391"/>
      <c r="D2654" s="391"/>
      <c r="E2654" s="93"/>
      <c r="F2654" s="100" t="s">
        <v>38</v>
      </c>
      <c r="G2654" s="275">
        <f>Fecha_Base</f>
        <v>44711</v>
      </c>
    </row>
    <row r="2655" spans="1:7" ht="24" customHeight="1" x14ac:dyDescent="0.2">
      <c r="A2655" s="276" t="s">
        <v>601</v>
      </c>
      <c r="B2655" s="94" t="str">
        <f>Ubicación</f>
        <v>DEPARTAMENTO SARMIENTO</v>
      </c>
      <c r="C2655" s="94"/>
      <c r="D2655" s="101"/>
      <c r="E2655" s="102"/>
      <c r="F2655" s="103"/>
      <c r="G2655" s="277"/>
    </row>
    <row r="2656" spans="1:7" ht="24" customHeight="1" x14ac:dyDescent="0.2">
      <c r="A2656" s="276" t="s">
        <v>39</v>
      </c>
      <c r="B2656" s="104" t="str">
        <f>IFERROR(VALUE(LEFT(B2657,FIND(".",B2657)-1)),"")</f>
        <v/>
      </c>
      <c r="C2656" s="95" t="str">
        <f>IFERROR(VLOOKUP(B2656,Tabla_CyP,2,FALSE),"")</f>
        <v/>
      </c>
      <c r="D2656" s="95"/>
      <c r="E2656" s="102"/>
      <c r="F2656" s="103"/>
      <c r="G2656" s="277"/>
    </row>
    <row r="2657" spans="1:123" ht="24" customHeight="1" x14ac:dyDescent="0.2">
      <c r="A2657" s="276" t="s">
        <v>25</v>
      </c>
      <c r="B2657" s="105" t="str">
        <f>IFERROR(VLOOKUP(COUNTIF($A$1:A2657,"ANALISIS DE PRECIOS"),Tabla_NumeroItem,2,FALSE),"")</f>
        <v/>
      </c>
      <c r="C2657" s="95" t="str">
        <f>IFERROR(VLOOKUP(B2657,Tabla_CyP,2,FALSE),"")</f>
        <v/>
      </c>
      <c r="D2657" s="101"/>
      <c r="E2657" s="102"/>
      <c r="F2657" s="100" t="s">
        <v>26</v>
      </c>
      <c r="G2657" s="278" t="str">
        <f>IFERROR(VLOOKUP(B2657,Tabla_CyP,4,FALSE),"")</f>
        <v/>
      </c>
    </row>
    <row r="2658" spans="1:123" ht="24" customHeight="1" x14ac:dyDescent="0.2">
      <c r="A2658" s="276"/>
      <c r="B2658" s="94"/>
      <c r="C2658" s="95"/>
      <c r="D2658" s="101"/>
      <c r="E2658" s="102"/>
      <c r="F2658" s="103"/>
      <c r="G2658" s="277"/>
    </row>
    <row r="2659" spans="1:123" ht="24" customHeight="1" x14ac:dyDescent="0.2">
      <c r="A2659" s="378" t="s">
        <v>507</v>
      </c>
      <c r="B2659" s="379"/>
      <c r="C2659" s="380" t="s">
        <v>0</v>
      </c>
      <c r="D2659" s="380" t="s">
        <v>27</v>
      </c>
      <c r="E2659" s="386" t="s">
        <v>28</v>
      </c>
      <c r="F2659" s="388" t="s">
        <v>29</v>
      </c>
      <c r="G2659" s="388" t="s">
        <v>30</v>
      </c>
    </row>
    <row r="2660" spans="1:123" s="107" customFormat="1" ht="24" customHeight="1" x14ac:dyDescent="0.2">
      <c r="A2660" s="106" t="s">
        <v>508</v>
      </c>
      <c r="B2660" s="106" t="s">
        <v>509</v>
      </c>
      <c r="C2660" s="381"/>
      <c r="D2660" s="381"/>
      <c r="E2660" s="387"/>
      <c r="F2660" s="389"/>
      <c r="G2660" s="389"/>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9"/>
      <c r="B2661" s="108"/>
      <c r="C2661" s="267" t="s">
        <v>604</v>
      </c>
      <c r="D2661" s="109"/>
      <c r="E2661" s="110"/>
      <c r="F2661" s="111"/>
      <c r="G2661" s="280"/>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1">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1">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1">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1">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1">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1">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1">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1">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1">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1">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1">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1">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1">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1">
        <f t="shared" si="800"/>
        <v>0</v>
      </c>
    </row>
    <row r="2676" spans="1:7" ht="24" customHeight="1" x14ac:dyDescent="0.2">
      <c r="A2676" s="282"/>
      <c r="B2676" s="95"/>
      <c r="C2676" s="95"/>
      <c r="D2676" s="101"/>
      <c r="E2676" s="102"/>
      <c r="F2676" s="268" t="s">
        <v>31</v>
      </c>
      <c r="G2676" s="283">
        <f>SUBTOTAL(9,G2662:G2675)</f>
        <v>0</v>
      </c>
    </row>
    <row r="2677" spans="1:7" ht="24" customHeight="1" x14ac:dyDescent="0.2">
      <c r="A2677" s="282"/>
      <c r="B2677" s="95"/>
      <c r="C2677" s="266" t="s">
        <v>605</v>
      </c>
      <c r="D2677" s="101"/>
      <c r="E2677" s="102"/>
      <c r="F2677" s="103"/>
      <c r="G2677" s="284"/>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1">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1">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1">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1">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1">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1">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1">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1">
        <f t="shared" si="805"/>
        <v>0</v>
      </c>
    </row>
    <row r="2686" spans="1:7" ht="24" customHeight="1" x14ac:dyDescent="0.2">
      <c r="A2686" s="282"/>
      <c r="B2686" s="95"/>
      <c r="C2686" s="95"/>
      <c r="D2686" s="101"/>
      <c r="E2686" s="102"/>
      <c r="F2686" s="268" t="s">
        <v>32</v>
      </c>
      <c r="G2686" s="283">
        <f>SUBTOTAL(9,G2678:G2685)</f>
        <v>0</v>
      </c>
    </row>
    <row r="2687" spans="1:7" ht="24" customHeight="1" x14ac:dyDescent="0.2">
      <c r="A2687" s="282"/>
      <c r="B2687" s="95"/>
      <c r="C2687" s="266" t="s">
        <v>606</v>
      </c>
      <c r="D2687" s="101"/>
      <c r="E2687" s="102"/>
      <c r="F2687" s="103"/>
      <c r="G2687" s="284"/>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1">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1">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1">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1">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1">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1">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1">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1">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1">
        <f t="shared" si="810"/>
        <v>0</v>
      </c>
    </row>
    <row r="2697" spans="1:7" ht="24" customHeight="1" x14ac:dyDescent="0.2">
      <c r="A2697" s="285"/>
      <c r="B2697" s="101"/>
      <c r="C2697" s="95"/>
      <c r="D2697" s="101"/>
      <c r="E2697" s="102"/>
      <c r="F2697" s="268" t="s">
        <v>33</v>
      </c>
      <c r="G2697" s="283">
        <f>SUBTOTAL(9,G2688:G2696)</f>
        <v>0</v>
      </c>
    </row>
    <row r="2698" spans="1:7" ht="24" customHeight="1" x14ac:dyDescent="0.2">
      <c r="A2698" s="286"/>
      <c r="B2698" s="101"/>
      <c r="C2698" s="95"/>
      <c r="D2698" s="101"/>
      <c r="E2698" s="102"/>
      <c r="F2698" s="103"/>
      <c r="G2698" s="284"/>
    </row>
    <row r="2699" spans="1:7" ht="24" customHeight="1" x14ac:dyDescent="0.2">
      <c r="A2699" s="287" t="str">
        <f>B2657</f>
        <v/>
      </c>
      <c r="B2699" s="288" t="str">
        <f>C2657</f>
        <v/>
      </c>
      <c r="C2699" s="109"/>
      <c r="D2699" s="109" t="s">
        <v>34</v>
      </c>
      <c r="E2699" s="110"/>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7" t="str">
        <f>Comitente</f>
        <v>CA.ME. SAN JUAN SOCIEDAD DEL ESTADO</v>
      </c>
      <c r="C2702" s="92"/>
      <c r="D2702" s="98"/>
      <c r="E2702" s="98"/>
      <c r="F2702" s="99"/>
      <c r="G2702" s="273"/>
    </row>
    <row r="2703" spans="1:7" ht="24" customHeight="1" x14ac:dyDescent="0.2">
      <c r="A2703" s="272" t="s">
        <v>603</v>
      </c>
      <c r="B2703" s="97">
        <f>Contratista</f>
        <v>0</v>
      </c>
      <c r="C2703" s="93"/>
      <c r="D2703" s="93"/>
      <c r="E2703" s="93"/>
      <c r="F2703" s="100"/>
      <c r="G2703" s="274"/>
    </row>
    <row r="2704" spans="1:7" ht="24" customHeight="1" x14ac:dyDescent="0.2">
      <c r="A2704" s="272" t="s">
        <v>24</v>
      </c>
      <c r="B2704" s="391" t="str">
        <f>Obra</f>
        <v>CIERRE PERIMETRAL - OBRA CIVIL Ca.Me. SAN JUAN S.E.</v>
      </c>
      <c r="C2704" s="391"/>
      <c r="D2704" s="391"/>
      <c r="E2704" s="93"/>
      <c r="F2704" s="100" t="s">
        <v>38</v>
      </c>
      <c r="G2704" s="275">
        <f>Fecha_Base</f>
        <v>44711</v>
      </c>
    </row>
    <row r="2705" spans="1:123" ht="24" customHeight="1" x14ac:dyDescent="0.2">
      <c r="A2705" s="276" t="s">
        <v>601</v>
      </c>
      <c r="B2705" s="94" t="str">
        <f>Ubicación</f>
        <v>DEPARTAMENTO SARMIENTO</v>
      </c>
      <c r="C2705" s="94"/>
      <c r="D2705" s="101"/>
      <c r="E2705" s="102"/>
      <c r="F2705" s="103"/>
      <c r="G2705" s="277"/>
    </row>
    <row r="2706" spans="1:123" ht="24" customHeight="1" x14ac:dyDescent="0.2">
      <c r="A2706" s="276" t="s">
        <v>39</v>
      </c>
      <c r="B2706" s="104" t="str">
        <f>IFERROR(VALUE(LEFT(B2707,FIND(".",B2707)-1)),"")</f>
        <v/>
      </c>
      <c r="C2706" s="95" t="str">
        <f>IFERROR(VLOOKUP(B2706,Tabla_CyP,2,FALSE),"")</f>
        <v/>
      </c>
      <c r="D2706" s="95"/>
      <c r="E2706" s="102"/>
      <c r="F2706" s="103"/>
      <c r="G2706" s="277"/>
    </row>
    <row r="2707" spans="1:123" ht="24" customHeight="1" x14ac:dyDescent="0.2">
      <c r="A2707" s="276" t="s">
        <v>25</v>
      </c>
      <c r="B2707" s="105" t="str">
        <f>IFERROR(VLOOKUP(COUNTIF($A$1:A2707,"ANALISIS DE PRECIOS"),Tabla_NumeroItem,2,FALSE),"")</f>
        <v/>
      </c>
      <c r="C2707" s="95" t="str">
        <f>IFERROR(VLOOKUP(B2707,Tabla_CyP,2,FALSE),"")</f>
        <v/>
      </c>
      <c r="D2707" s="101"/>
      <c r="E2707" s="102"/>
      <c r="F2707" s="100" t="s">
        <v>26</v>
      </c>
      <c r="G2707" s="278" t="str">
        <f>IFERROR(VLOOKUP(B2707,Tabla_CyP,4,FALSE),"")</f>
        <v/>
      </c>
    </row>
    <row r="2708" spans="1:123" ht="24" customHeight="1" x14ac:dyDescent="0.2">
      <c r="A2708" s="276"/>
      <c r="B2708" s="94"/>
      <c r="C2708" s="95"/>
      <c r="D2708" s="101"/>
      <c r="E2708" s="102"/>
      <c r="F2708" s="103"/>
      <c r="G2708" s="277"/>
    </row>
    <row r="2709" spans="1:123" ht="24" customHeight="1" x14ac:dyDescent="0.2">
      <c r="A2709" s="378" t="s">
        <v>507</v>
      </c>
      <c r="B2709" s="379"/>
      <c r="C2709" s="380" t="s">
        <v>0</v>
      </c>
      <c r="D2709" s="380" t="s">
        <v>27</v>
      </c>
      <c r="E2709" s="386" t="s">
        <v>28</v>
      </c>
      <c r="F2709" s="388" t="s">
        <v>29</v>
      </c>
      <c r="G2709" s="388" t="s">
        <v>30</v>
      </c>
    </row>
    <row r="2710" spans="1:123" s="107" customFormat="1" ht="24" customHeight="1" x14ac:dyDescent="0.2">
      <c r="A2710" s="106" t="s">
        <v>508</v>
      </c>
      <c r="B2710" s="106" t="s">
        <v>509</v>
      </c>
      <c r="C2710" s="381"/>
      <c r="D2710" s="381"/>
      <c r="E2710" s="387"/>
      <c r="F2710" s="389"/>
      <c r="G2710" s="389"/>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9"/>
      <c r="B2711" s="108"/>
      <c r="C2711" s="267" t="s">
        <v>604</v>
      </c>
      <c r="D2711" s="109"/>
      <c r="E2711" s="110"/>
      <c r="F2711" s="111"/>
      <c r="G2711" s="280"/>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1">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1">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1">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1">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1">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1">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1">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1">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1">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1">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1">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1">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1">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1">
        <f t="shared" si="815"/>
        <v>0</v>
      </c>
    </row>
    <row r="2726" spans="1:7" ht="24" customHeight="1" x14ac:dyDescent="0.2">
      <c r="A2726" s="282"/>
      <c r="B2726" s="95"/>
      <c r="C2726" s="95"/>
      <c r="D2726" s="101"/>
      <c r="E2726" s="102"/>
      <c r="F2726" s="268" t="s">
        <v>31</v>
      </c>
      <c r="G2726" s="283">
        <f>SUBTOTAL(9,G2712:G2725)</f>
        <v>0</v>
      </c>
    </row>
    <row r="2727" spans="1:7" ht="24" customHeight="1" x14ac:dyDescent="0.2">
      <c r="A2727" s="282"/>
      <c r="B2727" s="95"/>
      <c r="C2727" s="266" t="s">
        <v>605</v>
      </c>
      <c r="D2727" s="101"/>
      <c r="E2727" s="102"/>
      <c r="F2727" s="103"/>
      <c r="G2727" s="284"/>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1">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1">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1">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1">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1">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1">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1">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1">
        <f t="shared" si="820"/>
        <v>0</v>
      </c>
    </row>
    <row r="2736" spans="1:7" ht="24" customHeight="1" x14ac:dyDescent="0.2">
      <c r="A2736" s="282"/>
      <c r="B2736" s="95"/>
      <c r="C2736" s="95"/>
      <c r="D2736" s="101"/>
      <c r="E2736" s="102"/>
      <c r="F2736" s="268" t="s">
        <v>32</v>
      </c>
      <c r="G2736" s="283">
        <f>SUBTOTAL(9,G2728:G2735)</f>
        <v>0</v>
      </c>
    </row>
    <row r="2737" spans="1:7" ht="24" customHeight="1" x14ac:dyDescent="0.2">
      <c r="A2737" s="282"/>
      <c r="B2737" s="95"/>
      <c r="C2737" s="266" t="s">
        <v>606</v>
      </c>
      <c r="D2737" s="101"/>
      <c r="E2737" s="102"/>
      <c r="F2737" s="103"/>
      <c r="G2737" s="284"/>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1">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1">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1">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1">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1">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1">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1">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1">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1">
        <f t="shared" si="825"/>
        <v>0</v>
      </c>
    </row>
    <row r="2747" spans="1:7" ht="24" customHeight="1" x14ac:dyDescent="0.2">
      <c r="A2747" s="285"/>
      <c r="B2747" s="101"/>
      <c r="C2747" s="95"/>
      <c r="D2747" s="101"/>
      <c r="E2747" s="102"/>
      <c r="F2747" s="268" t="s">
        <v>33</v>
      </c>
      <c r="G2747" s="283">
        <f>SUBTOTAL(9,G2738:G2746)</f>
        <v>0</v>
      </c>
    </row>
    <row r="2748" spans="1:7" ht="24" customHeight="1" x14ac:dyDescent="0.2">
      <c r="A2748" s="286"/>
      <c r="B2748" s="101"/>
      <c r="C2748" s="95"/>
      <c r="D2748" s="101"/>
      <c r="E2748" s="102"/>
      <c r="F2748" s="103"/>
      <c r="G2748" s="284"/>
    </row>
    <row r="2749" spans="1:7" ht="24" customHeight="1" x14ac:dyDescent="0.2">
      <c r="A2749" s="287" t="str">
        <f>B2707</f>
        <v/>
      </c>
      <c r="B2749" s="288" t="str">
        <f>C2707</f>
        <v/>
      </c>
      <c r="C2749" s="109"/>
      <c r="D2749" s="109" t="s">
        <v>34</v>
      </c>
      <c r="E2749" s="110"/>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7" t="str">
        <f>Comitente</f>
        <v>CA.ME. SAN JUAN SOCIEDAD DEL ESTADO</v>
      </c>
      <c r="C2752" s="92"/>
      <c r="D2752" s="98"/>
      <c r="E2752" s="98"/>
      <c r="F2752" s="99"/>
      <c r="G2752" s="273"/>
    </row>
    <row r="2753" spans="1:123" ht="24" customHeight="1" x14ac:dyDescent="0.2">
      <c r="A2753" s="272" t="s">
        <v>603</v>
      </c>
      <c r="B2753" s="97">
        <f>Contratista</f>
        <v>0</v>
      </c>
      <c r="C2753" s="93"/>
      <c r="D2753" s="93"/>
      <c r="E2753" s="93"/>
      <c r="F2753" s="100"/>
      <c r="G2753" s="274"/>
    </row>
    <row r="2754" spans="1:123" ht="24" customHeight="1" x14ac:dyDescent="0.2">
      <c r="A2754" s="272" t="s">
        <v>24</v>
      </c>
      <c r="B2754" s="391" t="str">
        <f>Obra</f>
        <v>CIERRE PERIMETRAL - OBRA CIVIL Ca.Me. SAN JUAN S.E.</v>
      </c>
      <c r="C2754" s="391"/>
      <c r="D2754" s="391"/>
      <c r="E2754" s="93"/>
      <c r="F2754" s="100" t="s">
        <v>38</v>
      </c>
      <c r="G2754" s="275">
        <f>Fecha_Base</f>
        <v>44711</v>
      </c>
    </row>
    <row r="2755" spans="1:123" ht="24" customHeight="1" x14ac:dyDescent="0.2">
      <c r="A2755" s="276" t="s">
        <v>601</v>
      </c>
      <c r="B2755" s="94" t="str">
        <f>Ubicación</f>
        <v>DEPARTAMENTO SARMIENTO</v>
      </c>
      <c r="C2755" s="94"/>
      <c r="D2755" s="101"/>
      <c r="E2755" s="102"/>
      <c r="F2755" s="103"/>
      <c r="G2755" s="277"/>
    </row>
    <row r="2756" spans="1:123" ht="24" customHeight="1" x14ac:dyDescent="0.2">
      <c r="A2756" s="276" t="s">
        <v>39</v>
      </c>
      <c r="B2756" s="104" t="str">
        <f>IFERROR(VALUE(LEFT(B2757,FIND(".",B2757)-1)),"")</f>
        <v/>
      </c>
      <c r="C2756" s="95" t="str">
        <f>IFERROR(VLOOKUP(B2756,Tabla_CyP,2,FALSE),"")</f>
        <v/>
      </c>
      <c r="D2756" s="95"/>
      <c r="E2756" s="102"/>
      <c r="F2756" s="103"/>
      <c r="G2756" s="277"/>
    </row>
    <row r="2757" spans="1:123" ht="24" customHeight="1" x14ac:dyDescent="0.2">
      <c r="A2757" s="276" t="s">
        <v>25</v>
      </c>
      <c r="B2757" s="105" t="str">
        <f>IFERROR(VLOOKUP(COUNTIF($A$1:A2757,"ANALISIS DE PRECIOS"),Tabla_NumeroItem,2,FALSE),"")</f>
        <v/>
      </c>
      <c r="C2757" s="382" t="str">
        <f>IFERROR(VLOOKUP(B2757,Tabla_CyP,2,FALSE),"")</f>
        <v/>
      </c>
      <c r="D2757" s="382"/>
      <c r="E2757" s="102"/>
      <c r="F2757" s="100" t="s">
        <v>26</v>
      </c>
      <c r="G2757" s="278" t="str">
        <f>IFERROR(VLOOKUP(B2757,Tabla_CyP,4,FALSE),"")</f>
        <v/>
      </c>
    </row>
    <row r="2758" spans="1:123" ht="24" customHeight="1" x14ac:dyDescent="0.2">
      <c r="A2758" s="276"/>
      <c r="B2758" s="94"/>
      <c r="C2758" s="383"/>
      <c r="D2758" s="383"/>
      <c r="E2758" s="102"/>
      <c r="F2758" s="103"/>
      <c r="G2758" s="277"/>
    </row>
    <row r="2759" spans="1:123" ht="24" customHeight="1" x14ac:dyDescent="0.2">
      <c r="A2759" s="378" t="s">
        <v>507</v>
      </c>
      <c r="B2759" s="379"/>
      <c r="C2759" s="380" t="s">
        <v>0</v>
      </c>
      <c r="D2759" s="380" t="s">
        <v>27</v>
      </c>
      <c r="E2759" s="386" t="s">
        <v>28</v>
      </c>
      <c r="F2759" s="388" t="s">
        <v>29</v>
      </c>
      <c r="G2759" s="388" t="s">
        <v>30</v>
      </c>
    </row>
    <row r="2760" spans="1:123" s="107" customFormat="1" ht="24" customHeight="1" x14ac:dyDescent="0.2">
      <c r="A2760" s="106" t="s">
        <v>508</v>
      </c>
      <c r="B2760" s="106" t="s">
        <v>509</v>
      </c>
      <c r="C2760" s="381"/>
      <c r="D2760" s="381"/>
      <c r="E2760" s="387"/>
      <c r="F2760" s="389"/>
      <c r="G2760" s="389"/>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9"/>
      <c r="B2761" s="108"/>
      <c r="C2761" s="267" t="s">
        <v>604</v>
      </c>
      <c r="D2761" s="109"/>
      <c r="E2761" s="110"/>
      <c r="F2761" s="111"/>
      <c r="G2761" s="280"/>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1">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1">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1">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1">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1">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1">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1">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1">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1">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1">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1">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1">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1">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1">
        <f t="shared" si="830"/>
        <v>0</v>
      </c>
    </row>
    <row r="2776" spans="1:7" ht="24" customHeight="1" x14ac:dyDescent="0.2">
      <c r="A2776" s="282"/>
      <c r="B2776" s="95"/>
      <c r="C2776" s="95"/>
      <c r="D2776" s="101"/>
      <c r="E2776" s="102"/>
      <c r="F2776" s="268" t="s">
        <v>31</v>
      </c>
      <c r="G2776" s="283">
        <f>SUBTOTAL(9,G2762:G2775)</f>
        <v>0</v>
      </c>
    </row>
    <row r="2777" spans="1:7" ht="24" customHeight="1" x14ac:dyDescent="0.2">
      <c r="A2777" s="282"/>
      <c r="B2777" s="95"/>
      <c r="C2777" s="266" t="s">
        <v>605</v>
      </c>
      <c r="D2777" s="101"/>
      <c r="E2777" s="102"/>
      <c r="F2777" s="103"/>
      <c r="G2777" s="284"/>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1">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1">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1">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1">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1">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1">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1">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1">
        <f t="shared" si="835"/>
        <v>0</v>
      </c>
    </row>
    <row r="2786" spans="1:7" ht="24" customHeight="1" x14ac:dyDescent="0.2">
      <c r="A2786" s="282"/>
      <c r="B2786" s="95"/>
      <c r="C2786" s="95"/>
      <c r="D2786" s="101"/>
      <c r="E2786" s="102"/>
      <c r="F2786" s="268" t="s">
        <v>32</v>
      </c>
      <c r="G2786" s="283">
        <f>SUBTOTAL(9,G2778:G2785)</f>
        <v>0</v>
      </c>
    </row>
    <row r="2787" spans="1:7" ht="24" customHeight="1" x14ac:dyDescent="0.2">
      <c r="A2787" s="282"/>
      <c r="B2787" s="95"/>
      <c r="C2787" s="266" t="s">
        <v>606</v>
      </c>
      <c r="D2787" s="101"/>
      <c r="E2787" s="102"/>
      <c r="F2787" s="103"/>
      <c r="G2787" s="284"/>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1">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1">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1">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1">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1">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1">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1">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1">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1">
        <f t="shared" si="840"/>
        <v>0</v>
      </c>
    </row>
    <row r="2797" spans="1:7" ht="24" customHeight="1" x14ac:dyDescent="0.2">
      <c r="A2797" s="285"/>
      <c r="B2797" s="101"/>
      <c r="C2797" s="95"/>
      <c r="D2797" s="101"/>
      <c r="E2797" s="102"/>
      <c r="F2797" s="268" t="s">
        <v>33</v>
      </c>
      <c r="G2797" s="283">
        <f>SUBTOTAL(9,G2788:G2796)</f>
        <v>0</v>
      </c>
    </row>
    <row r="2798" spans="1:7" ht="24" customHeight="1" x14ac:dyDescent="0.2">
      <c r="A2798" s="286"/>
      <c r="B2798" s="101"/>
      <c r="C2798" s="95"/>
      <c r="D2798" s="101"/>
      <c r="E2798" s="102"/>
      <c r="F2798" s="103"/>
      <c r="G2798" s="284"/>
    </row>
    <row r="2799" spans="1:7" ht="24" customHeight="1" x14ac:dyDescent="0.2">
      <c r="A2799" s="287" t="str">
        <f>B2757</f>
        <v/>
      </c>
      <c r="B2799" s="377" t="str">
        <f>C2757</f>
        <v/>
      </c>
      <c r="C2799" s="377"/>
      <c r="D2799" s="109" t="s">
        <v>34</v>
      </c>
      <c r="E2799" s="110"/>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7" t="str">
        <f>Comitente</f>
        <v>CA.ME. SAN JUAN SOCIEDAD DEL ESTADO</v>
      </c>
      <c r="C2802" s="92"/>
      <c r="D2802" s="98"/>
      <c r="E2802" s="98"/>
      <c r="F2802" s="99"/>
      <c r="G2802" s="273"/>
    </row>
    <row r="2803" spans="1:123" ht="24" customHeight="1" x14ac:dyDescent="0.2">
      <c r="A2803" s="272" t="s">
        <v>603</v>
      </c>
      <c r="B2803" s="97">
        <f>Contratista</f>
        <v>0</v>
      </c>
      <c r="C2803" s="93"/>
      <c r="D2803" s="93"/>
      <c r="E2803" s="93"/>
      <c r="F2803" s="100"/>
      <c r="G2803" s="274"/>
    </row>
    <row r="2804" spans="1:123" ht="24" customHeight="1" x14ac:dyDescent="0.2">
      <c r="A2804" s="272" t="s">
        <v>24</v>
      </c>
      <c r="B2804" s="391" t="str">
        <f>Obra</f>
        <v>CIERRE PERIMETRAL - OBRA CIVIL Ca.Me. SAN JUAN S.E.</v>
      </c>
      <c r="C2804" s="391"/>
      <c r="D2804" s="391"/>
      <c r="E2804" s="93"/>
      <c r="F2804" s="100" t="s">
        <v>38</v>
      </c>
      <c r="G2804" s="275">
        <f>Fecha_Base</f>
        <v>44711</v>
      </c>
    </row>
    <row r="2805" spans="1:123" ht="24" customHeight="1" x14ac:dyDescent="0.2">
      <c r="A2805" s="276" t="s">
        <v>601</v>
      </c>
      <c r="B2805" s="94" t="str">
        <f>Ubicación</f>
        <v>DEPARTAMENTO SARMIENTO</v>
      </c>
      <c r="C2805" s="94"/>
      <c r="D2805" s="101"/>
      <c r="E2805" s="102"/>
      <c r="F2805" s="103"/>
      <c r="G2805" s="277"/>
    </row>
    <row r="2806" spans="1:123" ht="24" customHeight="1" x14ac:dyDescent="0.2">
      <c r="A2806" s="276" t="s">
        <v>39</v>
      </c>
      <c r="B2806" s="104" t="str">
        <f>IFERROR(VALUE(LEFT(B2807,FIND(".",B2807)-1)),"")</f>
        <v/>
      </c>
      <c r="C2806" s="95" t="str">
        <f>IFERROR(VLOOKUP(B2806,Tabla_CyP,2,FALSE),"")</f>
        <v/>
      </c>
      <c r="D2806" s="95"/>
      <c r="E2806" s="102"/>
      <c r="F2806" s="103"/>
      <c r="G2806" s="277"/>
    </row>
    <row r="2807" spans="1:123" ht="24" customHeight="1" x14ac:dyDescent="0.2">
      <c r="A2807" s="276" t="s">
        <v>25</v>
      </c>
      <c r="B2807" s="105" t="str">
        <f>IFERROR(VLOOKUP(COUNTIF($A$1:A2807,"ANALISIS DE PRECIOS"),Tabla_NumeroItem,2,FALSE),"")</f>
        <v/>
      </c>
      <c r="C2807" s="384" t="str">
        <f>IFERROR(VLOOKUP(B2807,Tabla_CyP,2,FALSE),"")</f>
        <v/>
      </c>
      <c r="D2807" s="384"/>
      <c r="E2807" s="102"/>
      <c r="F2807" s="100" t="s">
        <v>26</v>
      </c>
      <c r="G2807" s="278" t="str">
        <f>IFERROR(VLOOKUP(B2807,Tabla_CyP,4,FALSE),"")</f>
        <v/>
      </c>
    </row>
    <row r="2808" spans="1:123" ht="24" customHeight="1" x14ac:dyDescent="0.2">
      <c r="A2808" s="276"/>
      <c r="B2808" s="94"/>
      <c r="C2808" s="385"/>
      <c r="D2808" s="385"/>
      <c r="E2808" s="102"/>
      <c r="F2808" s="103"/>
      <c r="G2808" s="277"/>
    </row>
    <row r="2809" spans="1:123" ht="24" customHeight="1" x14ac:dyDescent="0.2">
      <c r="A2809" s="378" t="s">
        <v>507</v>
      </c>
      <c r="B2809" s="379"/>
      <c r="C2809" s="380" t="s">
        <v>0</v>
      </c>
      <c r="D2809" s="380" t="s">
        <v>27</v>
      </c>
      <c r="E2809" s="386" t="s">
        <v>28</v>
      </c>
      <c r="F2809" s="388" t="s">
        <v>29</v>
      </c>
      <c r="G2809" s="388" t="s">
        <v>30</v>
      </c>
    </row>
    <row r="2810" spans="1:123" s="107" customFormat="1" ht="24" customHeight="1" x14ac:dyDescent="0.2">
      <c r="A2810" s="106" t="s">
        <v>508</v>
      </c>
      <c r="B2810" s="106" t="s">
        <v>509</v>
      </c>
      <c r="C2810" s="381"/>
      <c r="D2810" s="381"/>
      <c r="E2810" s="387"/>
      <c r="F2810" s="389"/>
      <c r="G2810" s="389"/>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9"/>
      <c r="B2811" s="108"/>
      <c r="C2811" s="267" t="s">
        <v>604</v>
      </c>
      <c r="D2811" s="109"/>
      <c r="E2811" s="110"/>
      <c r="F2811" s="111"/>
      <c r="G2811" s="280"/>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1">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1">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1">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1">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1">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1">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1">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1">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1">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1">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1">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1">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1">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1">
        <f t="shared" si="845"/>
        <v>0</v>
      </c>
    </row>
    <row r="2826" spans="1:7" ht="24" customHeight="1" x14ac:dyDescent="0.2">
      <c r="A2826" s="282"/>
      <c r="B2826" s="95"/>
      <c r="C2826" s="95"/>
      <c r="D2826" s="101"/>
      <c r="E2826" s="102"/>
      <c r="F2826" s="268" t="s">
        <v>31</v>
      </c>
      <c r="G2826" s="283">
        <f>SUBTOTAL(9,G2812:G2825)</f>
        <v>0</v>
      </c>
    </row>
    <row r="2827" spans="1:7" ht="24" customHeight="1" x14ac:dyDescent="0.2">
      <c r="A2827" s="282"/>
      <c r="B2827" s="95"/>
      <c r="C2827" s="266" t="s">
        <v>605</v>
      </c>
      <c r="D2827" s="101"/>
      <c r="E2827" s="102"/>
      <c r="F2827" s="103"/>
      <c r="G2827" s="284"/>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1">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1">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1">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1">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1">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1">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1">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1">
        <f t="shared" si="850"/>
        <v>0</v>
      </c>
    </row>
    <row r="2836" spans="1:7" ht="24" customHeight="1" x14ac:dyDescent="0.2">
      <c r="A2836" s="282"/>
      <c r="B2836" s="95"/>
      <c r="C2836" s="95"/>
      <c r="D2836" s="101"/>
      <c r="E2836" s="102"/>
      <c r="F2836" s="268" t="s">
        <v>32</v>
      </c>
      <c r="G2836" s="283">
        <f>SUBTOTAL(9,G2828:G2835)</f>
        <v>0</v>
      </c>
    </row>
    <row r="2837" spans="1:7" ht="24" customHeight="1" x14ac:dyDescent="0.2">
      <c r="A2837" s="282"/>
      <c r="B2837" s="95"/>
      <c r="C2837" s="266" t="s">
        <v>606</v>
      </c>
      <c r="D2837" s="101"/>
      <c r="E2837" s="102"/>
      <c r="F2837" s="103"/>
      <c r="G2837" s="284"/>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1">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1">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1">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1">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1">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1">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1">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1">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1">
        <f t="shared" si="855"/>
        <v>0</v>
      </c>
    </row>
    <row r="2847" spans="1:7" ht="24" customHeight="1" x14ac:dyDescent="0.2">
      <c r="A2847" s="285"/>
      <c r="B2847" s="101"/>
      <c r="C2847" s="95"/>
      <c r="D2847" s="101"/>
      <c r="E2847" s="102"/>
      <c r="F2847" s="268" t="s">
        <v>33</v>
      </c>
      <c r="G2847" s="283">
        <f>SUBTOTAL(9,G2838:G2846)</f>
        <v>0</v>
      </c>
    </row>
    <row r="2848" spans="1:7" ht="24" customHeight="1" x14ac:dyDescent="0.2">
      <c r="A2848" s="286"/>
      <c r="B2848" s="101"/>
      <c r="C2848" s="95"/>
      <c r="D2848" s="101"/>
      <c r="E2848" s="102"/>
      <c r="F2848" s="103"/>
      <c r="G2848" s="284"/>
    </row>
    <row r="2849" spans="1:123" ht="24" customHeight="1" x14ac:dyDescent="0.2">
      <c r="A2849" s="287" t="str">
        <f>B2807</f>
        <v/>
      </c>
      <c r="B2849" s="377" t="str">
        <f>C2807</f>
        <v/>
      </c>
      <c r="C2849" s="377"/>
      <c r="D2849" s="109" t="s">
        <v>34</v>
      </c>
      <c r="E2849" s="110"/>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7" t="str">
        <f>Comitente</f>
        <v>CA.ME. SAN JUAN SOCIEDAD DEL ESTADO</v>
      </c>
      <c r="C2852" s="92"/>
      <c r="D2852" s="98"/>
      <c r="E2852" s="98"/>
      <c r="F2852" s="99"/>
      <c r="G2852" s="273"/>
    </row>
    <row r="2853" spans="1:123" ht="24" customHeight="1" x14ac:dyDescent="0.2">
      <c r="A2853" s="272" t="s">
        <v>603</v>
      </c>
      <c r="B2853" s="97">
        <f>Contratista</f>
        <v>0</v>
      </c>
      <c r="C2853" s="93"/>
      <c r="D2853" s="93"/>
      <c r="E2853" s="93"/>
      <c r="F2853" s="100"/>
      <c r="G2853" s="274"/>
    </row>
    <row r="2854" spans="1:123" ht="24" customHeight="1" x14ac:dyDescent="0.2">
      <c r="A2854" s="272" t="s">
        <v>24</v>
      </c>
      <c r="B2854" s="391" t="str">
        <f>Obra</f>
        <v>CIERRE PERIMETRAL - OBRA CIVIL Ca.Me. SAN JUAN S.E.</v>
      </c>
      <c r="C2854" s="391"/>
      <c r="D2854" s="391"/>
      <c r="E2854" s="93"/>
      <c r="F2854" s="100" t="s">
        <v>38</v>
      </c>
      <c r="G2854" s="275">
        <f>Fecha_Base</f>
        <v>44711</v>
      </c>
    </row>
    <row r="2855" spans="1:123" ht="24" customHeight="1" x14ac:dyDescent="0.2">
      <c r="A2855" s="276" t="s">
        <v>601</v>
      </c>
      <c r="B2855" s="94" t="str">
        <f>Ubicación</f>
        <v>DEPARTAMENTO SARMIENTO</v>
      </c>
      <c r="C2855" s="94"/>
      <c r="D2855" s="101"/>
      <c r="E2855" s="102"/>
      <c r="F2855" s="103"/>
      <c r="G2855" s="277"/>
    </row>
    <row r="2856" spans="1:123" ht="24" customHeight="1" x14ac:dyDescent="0.2">
      <c r="A2856" s="276" t="s">
        <v>39</v>
      </c>
      <c r="B2856" s="104" t="str">
        <f>IFERROR(VALUE(LEFT(B2857,FIND(".",B2857)-1)),"")</f>
        <v/>
      </c>
      <c r="C2856" s="95" t="str">
        <f>IFERROR(VLOOKUP(B2856,Tabla_CyP,2,FALSE),"")</f>
        <v/>
      </c>
      <c r="D2856" s="95"/>
      <c r="E2856" s="102"/>
      <c r="F2856" s="103"/>
      <c r="G2856" s="277"/>
    </row>
    <row r="2857" spans="1:123" ht="24" customHeight="1" x14ac:dyDescent="0.2">
      <c r="A2857" s="276" t="s">
        <v>25</v>
      </c>
      <c r="B2857" s="105" t="str">
        <f>IFERROR(VLOOKUP(COUNTIF($A$1:A2857,"ANALISIS DE PRECIOS"),Tabla_NumeroItem,2,FALSE),"")</f>
        <v/>
      </c>
      <c r="C2857" s="382" t="str">
        <f>IFERROR(VLOOKUP(B2857,Tabla_CyP,2,FALSE),"")</f>
        <v/>
      </c>
      <c r="D2857" s="382"/>
      <c r="E2857" s="102"/>
      <c r="F2857" s="100" t="s">
        <v>26</v>
      </c>
      <c r="G2857" s="278" t="str">
        <f>IFERROR(VLOOKUP(B2857,Tabla_CyP,4,FALSE),"")</f>
        <v/>
      </c>
    </row>
    <row r="2858" spans="1:123" ht="24" customHeight="1" x14ac:dyDescent="0.2">
      <c r="A2858" s="276"/>
      <c r="B2858" s="94"/>
      <c r="C2858" s="383"/>
      <c r="D2858" s="383"/>
      <c r="E2858" s="102"/>
      <c r="F2858" s="103"/>
      <c r="G2858" s="277"/>
    </row>
    <row r="2859" spans="1:123" ht="24" customHeight="1" x14ac:dyDescent="0.2">
      <c r="A2859" s="378" t="s">
        <v>507</v>
      </c>
      <c r="B2859" s="379"/>
      <c r="C2859" s="380" t="s">
        <v>0</v>
      </c>
      <c r="D2859" s="380" t="s">
        <v>27</v>
      </c>
      <c r="E2859" s="386" t="s">
        <v>28</v>
      </c>
      <c r="F2859" s="388" t="s">
        <v>29</v>
      </c>
      <c r="G2859" s="388" t="s">
        <v>30</v>
      </c>
    </row>
    <row r="2860" spans="1:123" s="107" customFormat="1" ht="24" customHeight="1" x14ac:dyDescent="0.2">
      <c r="A2860" s="106" t="s">
        <v>508</v>
      </c>
      <c r="B2860" s="106" t="s">
        <v>509</v>
      </c>
      <c r="C2860" s="381"/>
      <c r="D2860" s="381"/>
      <c r="E2860" s="387"/>
      <c r="F2860" s="389"/>
      <c r="G2860" s="389"/>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9"/>
      <c r="B2861" s="108"/>
      <c r="C2861" s="267" t="s">
        <v>604</v>
      </c>
      <c r="D2861" s="109"/>
      <c r="E2861" s="110"/>
      <c r="F2861" s="111"/>
      <c r="G2861" s="280"/>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1">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1">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1">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1">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1">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1">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1">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1">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1">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1">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1">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1">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1">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1">
        <f t="shared" si="860"/>
        <v>0</v>
      </c>
    </row>
    <row r="2876" spans="1:7" ht="24" customHeight="1" x14ac:dyDescent="0.2">
      <c r="A2876" s="282"/>
      <c r="B2876" s="95"/>
      <c r="C2876" s="95"/>
      <c r="D2876" s="101"/>
      <c r="E2876" s="102"/>
      <c r="F2876" s="268" t="s">
        <v>31</v>
      </c>
      <c r="G2876" s="283">
        <f>SUBTOTAL(9,G2862:G2875)</f>
        <v>0</v>
      </c>
    </row>
    <row r="2877" spans="1:7" ht="24" customHeight="1" x14ac:dyDescent="0.2">
      <c r="A2877" s="282"/>
      <c r="B2877" s="95"/>
      <c r="C2877" s="266" t="s">
        <v>605</v>
      </c>
      <c r="D2877" s="101"/>
      <c r="E2877" s="102"/>
      <c r="F2877" s="103"/>
      <c r="G2877" s="284"/>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1">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1">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1">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1">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1">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1">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1">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1">
        <f t="shared" si="865"/>
        <v>0</v>
      </c>
    </row>
    <row r="2886" spans="1:7" ht="24" customHeight="1" x14ac:dyDescent="0.2">
      <c r="A2886" s="282"/>
      <c r="B2886" s="95"/>
      <c r="C2886" s="95"/>
      <c r="D2886" s="101"/>
      <c r="E2886" s="102"/>
      <c r="F2886" s="268" t="s">
        <v>32</v>
      </c>
      <c r="G2886" s="283">
        <f>SUBTOTAL(9,G2878:G2885)</f>
        <v>0</v>
      </c>
    </row>
    <row r="2887" spans="1:7" ht="24" customHeight="1" x14ac:dyDescent="0.2">
      <c r="A2887" s="282"/>
      <c r="B2887" s="95"/>
      <c r="C2887" s="266" t="s">
        <v>606</v>
      </c>
      <c r="D2887" s="101"/>
      <c r="E2887" s="102"/>
      <c r="F2887" s="103"/>
      <c r="G2887" s="284"/>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1">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1">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1">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1">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1">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1">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1">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1">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1">
        <f t="shared" si="870"/>
        <v>0</v>
      </c>
    </row>
    <row r="2897" spans="1:123" ht="24" customHeight="1" x14ac:dyDescent="0.2">
      <c r="A2897" s="285"/>
      <c r="B2897" s="101"/>
      <c r="C2897" s="95"/>
      <c r="D2897" s="101"/>
      <c r="E2897" s="102"/>
      <c r="F2897" s="268" t="s">
        <v>33</v>
      </c>
      <c r="G2897" s="283">
        <f>SUBTOTAL(9,G2888:G2896)</f>
        <v>0</v>
      </c>
    </row>
    <row r="2898" spans="1:123" ht="24" customHeight="1" x14ac:dyDescent="0.2">
      <c r="A2898" s="286"/>
      <c r="B2898" s="101"/>
      <c r="C2898" s="95"/>
      <c r="D2898" s="101"/>
      <c r="E2898" s="102"/>
      <c r="F2898" s="103"/>
      <c r="G2898" s="284"/>
    </row>
    <row r="2899" spans="1:123" ht="24" customHeight="1" x14ac:dyDescent="0.2">
      <c r="A2899" s="287" t="str">
        <f>B2857</f>
        <v/>
      </c>
      <c r="B2899" s="377" t="str">
        <f>C2857</f>
        <v/>
      </c>
      <c r="C2899" s="377"/>
      <c r="D2899" s="109" t="s">
        <v>34</v>
      </c>
      <c r="E2899" s="110"/>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7" t="str">
        <f>Comitente</f>
        <v>CA.ME. SAN JUAN SOCIEDAD DEL ESTADO</v>
      </c>
      <c r="C2902" s="92"/>
      <c r="D2902" s="98"/>
      <c r="E2902" s="98"/>
      <c r="F2902" s="99"/>
      <c r="G2902" s="273"/>
    </row>
    <row r="2903" spans="1:123" ht="24" customHeight="1" x14ac:dyDescent="0.2">
      <c r="A2903" s="272" t="s">
        <v>603</v>
      </c>
      <c r="B2903" s="97">
        <f>Contratista</f>
        <v>0</v>
      </c>
      <c r="C2903" s="93"/>
      <c r="D2903" s="93"/>
      <c r="E2903" s="93"/>
      <c r="F2903" s="100"/>
      <c r="G2903" s="274"/>
    </row>
    <row r="2904" spans="1:123" ht="24" customHeight="1" x14ac:dyDescent="0.2">
      <c r="A2904" s="272" t="s">
        <v>24</v>
      </c>
      <c r="B2904" s="97" t="str">
        <f>Obra</f>
        <v>CIERRE PERIMETRAL - OBRA CIVIL Ca.Me. SAN JUAN S.E.</v>
      </c>
      <c r="C2904" s="93"/>
      <c r="D2904" s="93"/>
      <c r="E2904" s="93"/>
      <c r="F2904" s="100" t="s">
        <v>38</v>
      </c>
      <c r="G2904" s="275">
        <f>Fecha_Base</f>
        <v>44711</v>
      </c>
    </row>
    <row r="2905" spans="1:123" ht="24" customHeight="1" x14ac:dyDescent="0.2">
      <c r="A2905" s="276" t="s">
        <v>601</v>
      </c>
      <c r="B2905" s="94" t="str">
        <f>Ubicación</f>
        <v>DEPARTAMENTO SARMIENTO</v>
      </c>
      <c r="C2905" s="94"/>
      <c r="D2905" s="101"/>
      <c r="E2905" s="102"/>
      <c r="F2905" s="103"/>
      <c r="G2905" s="277"/>
    </row>
    <row r="2906" spans="1:123" ht="24" customHeight="1" x14ac:dyDescent="0.2">
      <c r="A2906" s="276" t="s">
        <v>39</v>
      </c>
      <c r="B2906" s="104" t="str">
        <f>IFERROR(VALUE(LEFT(B2907,FIND(".",B2907)-1)),"")</f>
        <v/>
      </c>
      <c r="C2906" s="95" t="str">
        <f>IFERROR(VLOOKUP(B2906,Tabla_CyP,2,FALSE),"")</f>
        <v/>
      </c>
      <c r="D2906" s="95"/>
      <c r="E2906" s="102"/>
      <c r="F2906" s="103"/>
      <c r="G2906" s="277"/>
    </row>
    <row r="2907" spans="1:123" ht="24" customHeight="1" x14ac:dyDescent="0.2">
      <c r="A2907" s="276" t="s">
        <v>25</v>
      </c>
      <c r="B2907" s="105" t="str">
        <f>IFERROR(VLOOKUP(COUNTIF($A$1:A2907,"ANALISIS DE PRECIOS"),Tabla_NumeroItem,2,FALSE),"")</f>
        <v/>
      </c>
      <c r="C2907" s="382" t="str">
        <f>IFERROR(VLOOKUP(B2907,Tabla_CyP,2,FALSE),"")</f>
        <v/>
      </c>
      <c r="D2907" s="382"/>
      <c r="E2907" s="102"/>
      <c r="F2907" s="100" t="s">
        <v>26</v>
      </c>
      <c r="G2907" s="278" t="str">
        <f>IFERROR(VLOOKUP(B2907,Tabla_CyP,4,FALSE),"")</f>
        <v/>
      </c>
    </row>
    <row r="2908" spans="1:123" ht="24" customHeight="1" x14ac:dyDescent="0.2">
      <c r="A2908" s="276"/>
      <c r="B2908" s="94"/>
      <c r="C2908" s="383"/>
      <c r="D2908" s="383"/>
      <c r="E2908" s="102"/>
      <c r="F2908" s="103"/>
      <c r="G2908" s="277"/>
    </row>
    <row r="2909" spans="1:123" ht="24" customHeight="1" x14ac:dyDescent="0.2">
      <c r="A2909" s="378" t="s">
        <v>507</v>
      </c>
      <c r="B2909" s="379"/>
      <c r="C2909" s="380" t="s">
        <v>0</v>
      </c>
      <c r="D2909" s="380" t="s">
        <v>27</v>
      </c>
      <c r="E2909" s="386" t="s">
        <v>28</v>
      </c>
      <c r="F2909" s="388" t="s">
        <v>29</v>
      </c>
      <c r="G2909" s="388" t="s">
        <v>30</v>
      </c>
    </row>
    <row r="2910" spans="1:123" s="107" customFormat="1" ht="24" customHeight="1" x14ac:dyDescent="0.2">
      <c r="A2910" s="106" t="s">
        <v>508</v>
      </c>
      <c r="B2910" s="106" t="s">
        <v>509</v>
      </c>
      <c r="C2910" s="381"/>
      <c r="D2910" s="381"/>
      <c r="E2910" s="387"/>
      <c r="F2910" s="389"/>
      <c r="G2910" s="389"/>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9"/>
      <c r="B2911" s="108"/>
      <c r="C2911" s="267" t="s">
        <v>604</v>
      </c>
      <c r="D2911" s="109"/>
      <c r="E2911" s="110"/>
      <c r="F2911" s="111"/>
      <c r="G2911" s="280"/>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1">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1">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1">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1">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1">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1">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1">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1">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1">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1">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1">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1">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1">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1">
        <f t="shared" si="875"/>
        <v>0</v>
      </c>
    </row>
    <row r="2926" spans="1:7" ht="24" customHeight="1" x14ac:dyDescent="0.2">
      <c r="A2926" s="282"/>
      <c r="B2926" s="95"/>
      <c r="C2926" s="95"/>
      <c r="D2926" s="101"/>
      <c r="E2926" s="102"/>
      <c r="F2926" s="268" t="s">
        <v>31</v>
      </c>
      <c r="G2926" s="283">
        <f>SUBTOTAL(9,G2912:G2925)</f>
        <v>0</v>
      </c>
    </row>
    <row r="2927" spans="1:7" ht="24" customHeight="1" x14ac:dyDescent="0.2">
      <c r="A2927" s="282"/>
      <c r="B2927" s="95"/>
      <c r="C2927" s="266" t="s">
        <v>605</v>
      </c>
      <c r="D2927" s="101"/>
      <c r="E2927" s="102"/>
      <c r="F2927" s="103"/>
      <c r="G2927" s="284"/>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1">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1">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1">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1">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1">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1">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1">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1">
        <f t="shared" si="880"/>
        <v>0</v>
      </c>
    </row>
    <row r="2936" spans="1:7" ht="24" customHeight="1" x14ac:dyDescent="0.2">
      <c r="A2936" s="282"/>
      <c r="B2936" s="95"/>
      <c r="C2936" s="95"/>
      <c r="D2936" s="101"/>
      <c r="E2936" s="102"/>
      <c r="F2936" s="268" t="s">
        <v>32</v>
      </c>
      <c r="G2936" s="283">
        <f>SUBTOTAL(9,G2928:G2935)</f>
        <v>0</v>
      </c>
    </row>
    <row r="2937" spans="1:7" ht="24" customHeight="1" x14ac:dyDescent="0.2">
      <c r="A2937" s="282"/>
      <c r="B2937" s="95"/>
      <c r="C2937" s="266" t="s">
        <v>606</v>
      </c>
      <c r="D2937" s="101"/>
      <c r="E2937" s="102"/>
      <c r="F2937" s="103"/>
      <c r="G2937" s="284"/>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1">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1">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1">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1">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1">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1">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1">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1">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1">
        <f t="shared" si="885"/>
        <v>0</v>
      </c>
    </row>
    <row r="2947" spans="1:123" ht="24" customHeight="1" x14ac:dyDescent="0.2">
      <c r="A2947" s="285"/>
      <c r="B2947" s="101"/>
      <c r="C2947" s="95"/>
      <c r="D2947" s="101"/>
      <c r="E2947" s="102"/>
      <c r="F2947" s="268" t="s">
        <v>33</v>
      </c>
      <c r="G2947" s="283">
        <f>SUBTOTAL(9,G2938:G2946)</f>
        <v>0</v>
      </c>
    </row>
    <row r="2948" spans="1:123" ht="24" customHeight="1" x14ac:dyDescent="0.2">
      <c r="A2948" s="286"/>
      <c r="B2948" s="101"/>
      <c r="C2948" s="95"/>
      <c r="D2948" s="101"/>
      <c r="E2948" s="102"/>
      <c r="F2948" s="103"/>
      <c r="G2948" s="284"/>
    </row>
    <row r="2949" spans="1:123" ht="24" customHeight="1" x14ac:dyDescent="0.2">
      <c r="A2949" s="287" t="str">
        <f>B2907</f>
        <v/>
      </c>
      <c r="B2949" s="377" t="str">
        <f>C2907</f>
        <v/>
      </c>
      <c r="C2949" s="377"/>
      <c r="D2949" s="109" t="s">
        <v>34</v>
      </c>
      <c r="E2949" s="110"/>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7" t="str">
        <f>Comitente</f>
        <v>CA.ME. SAN JUAN SOCIEDAD DEL ESTADO</v>
      </c>
      <c r="C2952" s="92"/>
      <c r="D2952" s="98"/>
      <c r="E2952" s="98"/>
      <c r="F2952" s="99"/>
      <c r="G2952" s="273"/>
    </row>
    <row r="2953" spans="1:123" ht="24" customHeight="1" x14ac:dyDescent="0.2">
      <c r="A2953" s="272" t="s">
        <v>603</v>
      </c>
      <c r="B2953" s="97">
        <f>Contratista</f>
        <v>0</v>
      </c>
      <c r="C2953" s="93"/>
      <c r="D2953" s="93"/>
      <c r="E2953" s="93"/>
      <c r="F2953" s="100"/>
      <c r="G2953" s="274"/>
    </row>
    <row r="2954" spans="1:123" ht="24" customHeight="1" x14ac:dyDescent="0.2">
      <c r="A2954" s="272" t="s">
        <v>24</v>
      </c>
      <c r="B2954" s="97" t="str">
        <f>Obra</f>
        <v>CIERRE PERIMETRAL - OBRA CIVIL Ca.Me. SAN JUAN S.E.</v>
      </c>
      <c r="C2954" s="93"/>
      <c r="D2954" s="93"/>
      <c r="E2954" s="93"/>
      <c r="F2954" s="100" t="s">
        <v>38</v>
      </c>
      <c r="G2954" s="275">
        <f>Fecha_Base</f>
        <v>44711</v>
      </c>
    </row>
    <row r="2955" spans="1:123" ht="24" customHeight="1" x14ac:dyDescent="0.2">
      <c r="A2955" s="276" t="s">
        <v>601</v>
      </c>
      <c r="B2955" s="94" t="str">
        <f>Ubicación</f>
        <v>DEPARTAMENTO SARMIENTO</v>
      </c>
      <c r="C2955" s="94"/>
      <c r="D2955" s="101"/>
      <c r="E2955" s="102"/>
      <c r="F2955" s="103"/>
      <c r="G2955" s="277"/>
    </row>
    <row r="2956" spans="1:123" ht="24" customHeight="1" x14ac:dyDescent="0.2">
      <c r="A2956" s="276" t="s">
        <v>39</v>
      </c>
      <c r="B2956" s="104" t="str">
        <f>IFERROR(VALUE(LEFT(B2957,FIND(".",B2957)-1)),"")</f>
        <v/>
      </c>
      <c r="C2956" s="95" t="str">
        <f>IFERROR(VLOOKUP(B2956,Tabla_CyP,2,FALSE),"")</f>
        <v/>
      </c>
      <c r="D2956" s="95"/>
      <c r="E2956" s="102"/>
      <c r="F2956" s="103"/>
      <c r="G2956" s="277"/>
    </row>
    <row r="2957" spans="1:123" ht="24" customHeight="1" x14ac:dyDescent="0.2">
      <c r="A2957" s="276" t="s">
        <v>25</v>
      </c>
      <c r="B2957" s="105" t="str">
        <f>IFERROR(VLOOKUP(COUNTIF($A$1:A2957,"ANALISIS DE PRECIOS"),Tabla_NumeroItem,2,FALSE),"")</f>
        <v/>
      </c>
      <c r="C2957" s="344" t="str">
        <f>IFERROR(VLOOKUP(B2957,Tabla_CyP,2,FALSE),"")</f>
        <v/>
      </c>
      <c r="D2957" s="344"/>
      <c r="E2957" s="102"/>
      <c r="F2957" s="100" t="s">
        <v>26</v>
      </c>
      <c r="G2957" s="278" t="str">
        <f>IFERROR(VLOOKUP(B2957,Tabla_CyP,4,FALSE),"")</f>
        <v/>
      </c>
    </row>
    <row r="2958" spans="1:123" ht="24" customHeight="1" x14ac:dyDescent="0.2">
      <c r="A2958" s="276"/>
      <c r="B2958" s="94"/>
      <c r="C2958" s="345"/>
      <c r="D2958" s="345"/>
      <c r="E2958" s="102"/>
      <c r="F2958" s="103"/>
      <c r="G2958" s="277"/>
    </row>
    <row r="2959" spans="1:123" ht="24" customHeight="1" x14ac:dyDescent="0.2">
      <c r="A2959" s="378" t="s">
        <v>507</v>
      </c>
      <c r="B2959" s="379"/>
      <c r="C2959" s="380" t="s">
        <v>0</v>
      </c>
      <c r="D2959" s="380" t="s">
        <v>27</v>
      </c>
      <c r="E2959" s="386" t="s">
        <v>28</v>
      </c>
      <c r="F2959" s="388" t="s">
        <v>29</v>
      </c>
      <c r="G2959" s="388" t="s">
        <v>30</v>
      </c>
    </row>
    <row r="2960" spans="1:123" s="107" customFormat="1" ht="24" customHeight="1" x14ac:dyDescent="0.2">
      <c r="A2960" s="106" t="s">
        <v>508</v>
      </c>
      <c r="B2960" s="106" t="s">
        <v>509</v>
      </c>
      <c r="C2960" s="381"/>
      <c r="D2960" s="381"/>
      <c r="E2960" s="387"/>
      <c r="F2960" s="389"/>
      <c r="G2960" s="389"/>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9"/>
      <c r="B2961" s="108"/>
      <c r="C2961" s="267" t="s">
        <v>604</v>
      </c>
      <c r="D2961" s="109"/>
      <c r="E2961" s="110"/>
      <c r="F2961" s="111"/>
      <c r="G2961" s="280"/>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1">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1">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1">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1">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1">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1">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1">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1">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1">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1">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1">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1">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1">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1">
        <f t="shared" si="890"/>
        <v>0</v>
      </c>
    </row>
    <row r="2976" spans="1:7" ht="24" customHeight="1" x14ac:dyDescent="0.2">
      <c r="A2976" s="282"/>
      <c r="B2976" s="95"/>
      <c r="C2976" s="95"/>
      <c r="D2976" s="101"/>
      <c r="E2976" s="102"/>
      <c r="F2976" s="268" t="s">
        <v>31</v>
      </c>
      <c r="G2976" s="283">
        <f>SUBTOTAL(9,G2962:G2975)</f>
        <v>0</v>
      </c>
    </row>
    <row r="2977" spans="1:7" ht="24" customHeight="1" x14ac:dyDescent="0.2">
      <c r="A2977" s="282"/>
      <c r="B2977" s="95"/>
      <c r="C2977" s="266" t="s">
        <v>605</v>
      </c>
      <c r="D2977" s="101"/>
      <c r="E2977" s="102"/>
      <c r="F2977" s="103"/>
      <c r="G2977" s="284"/>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1">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1">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1">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1">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1">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1">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1">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1">
        <f t="shared" si="895"/>
        <v>0</v>
      </c>
    </row>
    <row r="2986" spans="1:7" ht="24" customHeight="1" x14ac:dyDescent="0.2">
      <c r="A2986" s="282"/>
      <c r="B2986" s="95"/>
      <c r="C2986" s="95"/>
      <c r="D2986" s="101"/>
      <c r="E2986" s="102"/>
      <c r="F2986" s="268" t="s">
        <v>32</v>
      </c>
      <c r="G2986" s="283">
        <f>SUBTOTAL(9,G2978:G2985)</f>
        <v>0</v>
      </c>
    </row>
    <row r="2987" spans="1:7" ht="24" customHeight="1" x14ac:dyDescent="0.2">
      <c r="A2987" s="282"/>
      <c r="B2987" s="95"/>
      <c r="C2987" s="266" t="s">
        <v>606</v>
      </c>
      <c r="D2987" s="101"/>
      <c r="E2987" s="102"/>
      <c r="F2987" s="103"/>
      <c r="G2987" s="284"/>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1">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1">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1">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1">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1">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1">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1">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1">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1">
        <f t="shared" si="900"/>
        <v>0</v>
      </c>
    </row>
    <row r="2997" spans="1:7" ht="24" customHeight="1" x14ac:dyDescent="0.2">
      <c r="A2997" s="285"/>
      <c r="B2997" s="101"/>
      <c r="C2997" s="95"/>
      <c r="D2997" s="101"/>
      <c r="E2997" s="102"/>
      <c r="F2997" s="268" t="s">
        <v>33</v>
      </c>
      <c r="G2997" s="283">
        <f>SUBTOTAL(9,G2988:G2996)</f>
        <v>0</v>
      </c>
    </row>
    <row r="2998" spans="1:7" ht="24" customHeight="1" x14ac:dyDescent="0.2">
      <c r="A2998" s="286"/>
      <c r="B2998" s="101"/>
      <c r="C2998" s="95"/>
      <c r="D2998" s="101"/>
      <c r="E2998" s="102"/>
      <c r="F2998" s="103"/>
      <c r="G2998" s="284"/>
    </row>
    <row r="2999" spans="1:7" ht="24" customHeight="1" x14ac:dyDescent="0.2">
      <c r="A2999" s="287" t="str">
        <f>B2957</f>
        <v/>
      </c>
      <c r="B2999" s="377" t="str">
        <f>C2957</f>
        <v/>
      </c>
      <c r="C2999" s="377"/>
      <c r="D2999" s="109" t="s">
        <v>34</v>
      </c>
      <c r="E2999" s="110"/>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7" t="str">
        <f>Comitente</f>
        <v>CA.ME. SAN JUAN SOCIEDAD DEL ESTADO</v>
      </c>
      <c r="C3002" s="92"/>
      <c r="D3002" s="98"/>
      <c r="E3002" s="98"/>
      <c r="F3002" s="99"/>
      <c r="G3002" s="273"/>
    </row>
    <row r="3003" spans="1:7" ht="24" customHeight="1" x14ac:dyDescent="0.2">
      <c r="A3003" s="272" t="s">
        <v>603</v>
      </c>
      <c r="B3003" s="97">
        <f>Contratista</f>
        <v>0</v>
      </c>
      <c r="C3003" s="93"/>
      <c r="D3003" s="93"/>
      <c r="E3003" s="93"/>
      <c r="F3003" s="100"/>
      <c r="G3003" s="274"/>
    </row>
    <row r="3004" spans="1:7" ht="24" customHeight="1" x14ac:dyDescent="0.2">
      <c r="A3004" s="272" t="s">
        <v>24</v>
      </c>
      <c r="B3004" s="97" t="str">
        <f>Obra</f>
        <v>CIERRE PERIMETRAL - OBRA CIVIL Ca.Me. SAN JUAN S.E.</v>
      </c>
      <c r="C3004" s="93"/>
      <c r="D3004" s="93"/>
      <c r="E3004" s="93"/>
      <c r="F3004" s="100" t="s">
        <v>38</v>
      </c>
      <c r="G3004" s="275">
        <f>Fecha_Base</f>
        <v>44711</v>
      </c>
    </row>
    <row r="3005" spans="1:7" ht="24" customHeight="1" x14ac:dyDescent="0.2">
      <c r="A3005" s="276" t="s">
        <v>601</v>
      </c>
      <c r="B3005" s="94" t="str">
        <f>Ubicación</f>
        <v>DEPARTAMENTO SARMIENTO</v>
      </c>
      <c r="C3005" s="94"/>
      <c r="D3005" s="101"/>
      <c r="E3005" s="102"/>
      <c r="F3005" s="103"/>
      <c r="G3005" s="277"/>
    </row>
    <row r="3006" spans="1:7" ht="24" customHeight="1" x14ac:dyDescent="0.2">
      <c r="A3006" s="276" t="s">
        <v>39</v>
      </c>
      <c r="B3006" s="104" t="str">
        <f>IFERROR(VALUE(LEFT(B3007,FIND(".",B3007)-1)),"")</f>
        <v/>
      </c>
      <c r="C3006" s="95" t="str">
        <f>IFERROR(VLOOKUP(B3006,Tabla_CyP,2,FALSE),"")</f>
        <v/>
      </c>
      <c r="D3006" s="95"/>
      <c r="E3006" s="102"/>
      <c r="F3006" s="103"/>
      <c r="G3006" s="277"/>
    </row>
    <row r="3007" spans="1:7" ht="24" customHeight="1" x14ac:dyDescent="0.2">
      <c r="A3007" s="276" t="s">
        <v>25</v>
      </c>
      <c r="B3007" s="105" t="str">
        <f>IFERROR(VLOOKUP(COUNTIF($A$1:A3007,"ANALISIS DE PRECIOS"),Tabla_NumeroItem,2,FALSE),"")</f>
        <v/>
      </c>
      <c r="C3007" s="344" t="str">
        <f>IFERROR(VLOOKUP(B3007,Tabla_CyP,2,FALSE),"")</f>
        <v/>
      </c>
      <c r="D3007" s="344"/>
      <c r="E3007" s="102"/>
      <c r="F3007" s="100" t="s">
        <v>26</v>
      </c>
      <c r="G3007" s="278" t="str">
        <f>IFERROR(VLOOKUP(B3007,Tabla_CyP,4,FALSE),"")</f>
        <v/>
      </c>
    </row>
    <row r="3008" spans="1:7" ht="24" customHeight="1" x14ac:dyDescent="0.2">
      <c r="A3008" s="276"/>
      <c r="B3008" s="94"/>
      <c r="C3008" s="345"/>
      <c r="D3008" s="345"/>
      <c r="E3008" s="102"/>
      <c r="F3008" s="103"/>
      <c r="G3008" s="277"/>
    </row>
    <row r="3009" spans="1:123" ht="24" customHeight="1" x14ac:dyDescent="0.2">
      <c r="A3009" s="378" t="s">
        <v>507</v>
      </c>
      <c r="B3009" s="379"/>
      <c r="C3009" s="380" t="s">
        <v>0</v>
      </c>
      <c r="D3009" s="380" t="s">
        <v>27</v>
      </c>
      <c r="E3009" s="386" t="s">
        <v>28</v>
      </c>
      <c r="F3009" s="388" t="s">
        <v>29</v>
      </c>
      <c r="G3009" s="388" t="s">
        <v>30</v>
      </c>
    </row>
    <row r="3010" spans="1:123" s="107" customFormat="1" ht="24" customHeight="1" x14ac:dyDescent="0.2">
      <c r="A3010" s="106" t="s">
        <v>508</v>
      </c>
      <c r="B3010" s="106" t="s">
        <v>509</v>
      </c>
      <c r="C3010" s="381"/>
      <c r="D3010" s="381"/>
      <c r="E3010" s="387"/>
      <c r="F3010" s="389"/>
      <c r="G3010" s="389"/>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9"/>
      <c r="B3011" s="108"/>
      <c r="C3011" s="267" t="s">
        <v>604</v>
      </c>
      <c r="D3011" s="109"/>
      <c r="E3011" s="110"/>
      <c r="F3011" s="111"/>
      <c r="G3011" s="280"/>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1">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1">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1">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1">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1">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1">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1">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1">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1">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1">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1">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1">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1">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1">
        <f t="shared" si="905"/>
        <v>0</v>
      </c>
    </row>
    <row r="3026" spans="1:7" ht="24" customHeight="1" x14ac:dyDescent="0.2">
      <c r="A3026" s="282"/>
      <c r="B3026" s="95"/>
      <c r="C3026" s="95"/>
      <c r="D3026" s="101"/>
      <c r="E3026" s="102"/>
      <c r="F3026" s="268" t="s">
        <v>31</v>
      </c>
      <c r="G3026" s="283">
        <f>SUBTOTAL(9,G3012:G3025)</f>
        <v>0</v>
      </c>
    </row>
    <row r="3027" spans="1:7" ht="24" customHeight="1" x14ac:dyDescent="0.2">
      <c r="A3027" s="282"/>
      <c r="B3027" s="95"/>
      <c r="C3027" s="266" t="s">
        <v>605</v>
      </c>
      <c r="D3027" s="101"/>
      <c r="E3027" s="102"/>
      <c r="F3027" s="103"/>
      <c r="G3027" s="284"/>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1">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1">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1">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1">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1">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1">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1">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1">
        <f t="shared" si="910"/>
        <v>0</v>
      </c>
    </row>
    <row r="3036" spans="1:7" ht="24" customHeight="1" x14ac:dyDescent="0.2">
      <c r="A3036" s="282"/>
      <c r="B3036" s="95"/>
      <c r="C3036" s="95"/>
      <c r="D3036" s="101"/>
      <c r="E3036" s="102"/>
      <c r="F3036" s="268" t="s">
        <v>32</v>
      </c>
      <c r="G3036" s="283">
        <f>SUBTOTAL(9,G3028:G3035)</f>
        <v>0</v>
      </c>
    </row>
    <row r="3037" spans="1:7" ht="24" customHeight="1" x14ac:dyDescent="0.2">
      <c r="A3037" s="282"/>
      <c r="B3037" s="95"/>
      <c r="C3037" s="266" t="s">
        <v>606</v>
      </c>
      <c r="D3037" s="101"/>
      <c r="E3037" s="102"/>
      <c r="F3037" s="103"/>
      <c r="G3037" s="284"/>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1">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1">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1">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1">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1">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1">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1">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1">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1">
        <f t="shared" si="915"/>
        <v>0</v>
      </c>
    </row>
    <row r="3047" spans="1:7" ht="24" customHeight="1" x14ac:dyDescent="0.2">
      <c r="A3047" s="285"/>
      <c r="B3047" s="101"/>
      <c r="C3047" s="95"/>
      <c r="D3047" s="101"/>
      <c r="E3047" s="102"/>
      <c r="F3047" s="268" t="s">
        <v>33</v>
      </c>
      <c r="G3047" s="283">
        <f>SUBTOTAL(9,G3038:G3046)</f>
        <v>0</v>
      </c>
    </row>
    <row r="3048" spans="1:7" ht="24" customHeight="1" x14ac:dyDescent="0.2">
      <c r="A3048" s="286"/>
      <c r="B3048" s="101"/>
      <c r="C3048" s="95"/>
      <c r="D3048" s="101"/>
      <c r="E3048" s="102"/>
      <c r="F3048" s="103"/>
      <c r="G3048" s="284"/>
    </row>
    <row r="3049" spans="1:7" ht="24" customHeight="1" x14ac:dyDescent="0.2">
      <c r="A3049" s="287" t="str">
        <f>B3007</f>
        <v/>
      </c>
      <c r="B3049" s="377" t="str">
        <f>C3007</f>
        <v/>
      </c>
      <c r="C3049" s="377"/>
      <c r="D3049" s="109" t="s">
        <v>34</v>
      </c>
      <c r="E3049" s="110"/>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7" t="str">
        <f>Comitente</f>
        <v>CA.ME. SAN JUAN SOCIEDAD DEL ESTADO</v>
      </c>
      <c r="C3052" s="92"/>
      <c r="D3052" s="98"/>
      <c r="E3052" s="98"/>
      <c r="F3052" s="99"/>
      <c r="G3052" s="273"/>
    </row>
    <row r="3053" spans="1:7" ht="24" customHeight="1" x14ac:dyDescent="0.2">
      <c r="A3053" s="272" t="s">
        <v>603</v>
      </c>
      <c r="B3053" s="97">
        <f>Contratista</f>
        <v>0</v>
      </c>
      <c r="C3053" s="93"/>
      <c r="D3053" s="93"/>
      <c r="E3053" s="93"/>
      <c r="F3053" s="100"/>
      <c r="G3053" s="274"/>
    </row>
    <row r="3054" spans="1:7" ht="24" customHeight="1" x14ac:dyDescent="0.2">
      <c r="A3054" s="272" t="s">
        <v>24</v>
      </c>
      <c r="B3054" s="97" t="str">
        <f>Obra</f>
        <v>CIERRE PERIMETRAL - OBRA CIVIL Ca.Me. SAN JUAN S.E.</v>
      </c>
      <c r="C3054" s="93"/>
      <c r="D3054" s="93"/>
      <c r="E3054" s="93"/>
      <c r="F3054" s="100" t="s">
        <v>38</v>
      </c>
      <c r="G3054" s="275">
        <f>Fecha_Base</f>
        <v>44711</v>
      </c>
    </row>
    <row r="3055" spans="1:7" ht="24" customHeight="1" x14ac:dyDescent="0.2">
      <c r="A3055" s="276" t="s">
        <v>601</v>
      </c>
      <c r="B3055" s="94" t="str">
        <f>Ubicación</f>
        <v>DEPARTAMENTO SARMIENTO</v>
      </c>
      <c r="C3055" s="94"/>
      <c r="D3055" s="101"/>
      <c r="E3055" s="102"/>
      <c r="F3055" s="103"/>
      <c r="G3055" s="277"/>
    </row>
    <row r="3056" spans="1:7" ht="24" customHeight="1" x14ac:dyDescent="0.2">
      <c r="A3056" s="276" t="s">
        <v>39</v>
      </c>
      <c r="B3056" s="104" t="str">
        <f>IFERROR(VALUE(LEFT(B3057,FIND(".",B3057)-1)),"")</f>
        <v/>
      </c>
      <c r="C3056" s="95" t="str">
        <f>IFERROR(VLOOKUP(B3056,Tabla_CyP,2,FALSE),"")</f>
        <v/>
      </c>
      <c r="D3056" s="95"/>
      <c r="E3056" s="102"/>
      <c r="F3056" s="103"/>
      <c r="G3056" s="277"/>
    </row>
    <row r="3057" spans="1:123" ht="24" customHeight="1" x14ac:dyDescent="0.2">
      <c r="A3057" s="276" t="s">
        <v>25</v>
      </c>
      <c r="B3057" s="105" t="str">
        <f>IFERROR(VLOOKUP(COUNTIF($A$1:A3057,"ANALISIS DE PRECIOS"),Tabla_NumeroItem,2,FALSE),"")</f>
        <v/>
      </c>
      <c r="C3057" s="344" t="str">
        <f>IFERROR(VLOOKUP(B3057,Tabla_CyP,2,FALSE),"")</f>
        <v/>
      </c>
      <c r="D3057" s="344"/>
      <c r="E3057" s="102"/>
      <c r="F3057" s="100" t="s">
        <v>26</v>
      </c>
      <c r="G3057" s="278" t="str">
        <f>IFERROR(VLOOKUP(B3057,Tabla_CyP,4,FALSE),"")</f>
        <v/>
      </c>
    </row>
    <row r="3058" spans="1:123" ht="24" customHeight="1" x14ac:dyDescent="0.2">
      <c r="A3058" s="276"/>
      <c r="B3058" s="94"/>
      <c r="C3058" s="345"/>
      <c r="D3058" s="345"/>
      <c r="E3058" s="102"/>
      <c r="F3058" s="103"/>
      <c r="G3058" s="277"/>
    </row>
    <row r="3059" spans="1:123" ht="24" customHeight="1" x14ac:dyDescent="0.2">
      <c r="A3059" s="378" t="s">
        <v>507</v>
      </c>
      <c r="B3059" s="379"/>
      <c r="C3059" s="380" t="s">
        <v>0</v>
      </c>
      <c r="D3059" s="380" t="s">
        <v>27</v>
      </c>
      <c r="E3059" s="386" t="s">
        <v>28</v>
      </c>
      <c r="F3059" s="388" t="s">
        <v>29</v>
      </c>
      <c r="G3059" s="388" t="s">
        <v>30</v>
      </c>
    </row>
    <row r="3060" spans="1:123" s="107" customFormat="1" ht="24" customHeight="1" x14ac:dyDescent="0.2">
      <c r="A3060" s="106" t="s">
        <v>508</v>
      </c>
      <c r="B3060" s="106" t="s">
        <v>509</v>
      </c>
      <c r="C3060" s="381"/>
      <c r="D3060" s="381"/>
      <c r="E3060" s="387"/>
      <c r="F3060" s="389"/>
      <c r="G3060" s="389"/>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9"/>
      <c r="B3061" s="108"/>
      <c r="C3061" s="267" t="s">
        <v>604</v>
      </c>
      <c r="D3061" s="109"/>
      <c r="E3061" s="110"/>
      <c r="F3061" s="111"/>
      <c r="G3061" s="280"/>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1">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1">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1">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1">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1">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1">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1">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1">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1">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1">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1">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1">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1">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1">
        <f t="shared" si="920"/>
        <v>0</v>
      </c>
    </row>
    <row r="3076" spans="1:7" ht="24" customHeight="1" x14ac:dyDescent="0.2">
      <c r="A3076" s="282"/>
      <c r="B3076" s="95"/>
      <c r="C3076" s="95"/>
      <c r="D3076" s="101"/>
      <c r="E3076" s="102"/>
      <c r="F3076" s="268" t="s">
        <v>31</v>
      </c>
      <c r="G3076" s="283">
        <f>SUBTOTAL(9,G3062:G3075)</f>
        <v>0</v>
      </c>
    </row>
    <row r="3077" spans="1:7" ht="24" customHeight="1" x14ac:dyDescent="0.2">
      <c r="A3077" s="282"/>
      <c r="B3077" s="95"/>
      <c r="C3077" s="266" t="s">
        <v>605</v>
      </c>
      <c r="D3077" s="101"/>
      <c r="E3077" s="102"/>
      <c r="F3077" s="103"/>
      <c r="G3077" s="284"/>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1">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1">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1">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1">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1">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1">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1">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1">
        <f t="shared" si="925"/>
        <v>0</v>
      </c>
    </row>
    <row r="3086" spans="1:7" ht="24" customHeight="1" x14ac:dyDescent="0.2">
      <c r="A3086" s="282"/>
      <c r="B3086" s="95"/>
      <c r="C3086" s="95"/>
      <c r="D3086" s="101"/>
      <c r="E3086" s="102"/>
      <c r="F3086" s="268" t="s">
        <v>32</v>
      </c>
      <c r="G3086" s="283">
        <f>SUBTOTAL(9,G3078:G3085)</f>
        <v>0</v>
      </c>
    </row>
    <row r="3087" spans="1:7" ht="24" customHeight="1" x14ac:dyDescent="0.2">
      <c r="A3087" s="282"/>
      <c r="B3087" s="95"/>
      <c r="C3087" s="266" t="s">
        <v>606</v>
      </c>
      <c r="D3087" s="101"/>
      <c r="E3087" s="102"/>
      <c r="F3087" s="103"/>
      <c r="G3087" s="284"/>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1">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1">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1">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1">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1">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1">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1">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1">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1">
        <f t="shared" si="930"/>
        <v>0</v>
      </c>
    </row>
    <row r="3097" spans="1:7" ht="24" customHeight="1" x14ac:dyDescent="0.2">
      <c r="A3097" s="285"/>
      <c r="B3097" s="101"/>
      <c r="C3097" s="95"/>
      <c r="D3097" s="101"/>
      <c r="E3097" s="102"/>
      <c r="F3097" s="268" t="s">
        <v>33</v>
      </c>
      <c r="G3097" s="283">
        <f>SUBTOTAL(9,G3088:G3096)</f>
        <v>0</v>
      </c>
    </row>
    <row r="3098" spans="1:7" ht="24" customHeight="1" x14ac:dyDescent="0.2">
      <c r="A3098" s="286"/>
      <c r="B3098" s="101"/>
      <c r="C3098" s="95"/>
      <c r="D3098" s="101"/>
      <c r="E3098" s="102"/>
      <c r="F3098" s="103"/>
      <c r="G3098" s="284"/>
    </row>
    <row r="3099" spans="1:7" ht="24" customHeight="1" x14ac:dyDescent="0.2">
      <c r="A3099" s="287" t="str">
        <f>B3057</f>
        <v/>
      </c>
      <c r="B3099" s="377" t="str">
        <f>C3057</f>
        <v/>
      </c>
      <c r="C3099" s="377"/>
      <c r="D3099" s="109" t="s">
        <v>34</v>
      </c>
      <c r="E3099" s="110"/>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7" t="str">
        <f>Comitente</f>
        <v>CA.ME. SAN JUAN SOCIEDAD DEL ESTADO</v>
      </c>
      <c r="C3102" s="92"/>
      <c r="D3102" s="98"/>
      <c r="E3102" s="98"/>
      <c r="F3102" s="99"/>
      <c r="G3102" s="273"/>
    </row>
    <row r="3103" spans="1:7" ht="24" customHeight="1" x14ac:dyDescent="0.2">
      <c r="A3103" s="272" t="s">
        <v>603</v>
      </c>
      <c r="B3103" s="97">
        <f>Contratista</f>
        <v>0</v>
      </c>
      <c r="C3103" s="93"/>
      <c r="D3103" s="93"/>
      <c r="E3103" s="93"/>
      <c r="F3103" s="100"/>
      <c r="G3103" s="274"/>
    </row>
    <row r="3104" spans="1:7" ht="24" customHeight="1" x14ac:dyDescent="0.2">
      <c r="A3104" s="272" t="s">
        <v>24</v>
      </c>
      <c r="B3104" s="97" t="str">
        <f>Obra</f>
        <v>CIERRE PERIMETRAL - OBRA CIVIL Ca.Me. SAN JUAN S.E.</v>
      </c>
      <c r="C3104" s="93"/>
      <c r="D3104" s="93"/>
      <c r="E3104" s="93"/>
      <c r="F3104" s="100" t="s">
        <v>38</v>
      </c>
      <c r="G3104" s="275">
        <f>Fecha_Base</f>
        <v>44711</v>
      </c>
    </row>
    <row r="3105" spans="1:123" ht="24" customHeight="1" x14ac:dyDescent="0.2">
      <c r="A3105" s="276" t="s">
        <v>601</v>
      </c>
      <c r="B3105" s="94" t="str">
        <f>Ubicación</f>
        <v>DEPARTAMENTO SARMIENTO</v>
      </c>
      <c r="C3105" s="94"/>
      <c r="D3105" s="101"/>
      <c r="E3105" s="102"/>
      <c r="F3105" s="103"/>
      <c r="G3105" s="277"/>
    </row>
    <row r="3106" spans="1:123" ht="24" customHeight="1" x14ac:dyDescent="0.2">
      <c r="A3106" s="276" t="s">
        <v>39</v>
      </c>
      <c r="B3106" s="104" t="str">
        <f>IFERROR(VALUE(LEFT(B3107,FIND(".",B3107)-1)),"")</f>
        <v/>
      </c>
      <c r="C3106" s="95" t="str">
        <f>IFERROR(VLOOKUP(B3106,Tabla_CyP,2,FALSE),"")</f>
        <v/>
      </c>
      <c r="D3106" s="95"/>
      <c r="E3106" s="102"/>
      <c r="F3106" s="103"/>
      <c r="G3106" s="277"/>
    </row>
    <row r="3107" spans="1:123" ht="24" customHeight="1" x14ac:dyDescent="0.2">
      <c r="A3107" s="276" t="s">
        <v>25</v>
      </c>
      <c r="B3107" s="105" t="str">
        <f>IFERROR(VLOOKUP(COUNTIF($A$1:A3107,"ANALISIS DE PRECIOS"),Tabla_NumeroItem,2,FALSE),"")</f>
        <v/>
      </c>
      <c r="C3107" s="382" t="str">
        <f>IFERROR(VLOOKUP(B3107,Tabla_CyP,2,FALSE),"")</f>
        <v/>
      </c>
      <c r="D3107" s="382"/>
      <c r="E3107" s="102"/>
      <c r="F3107" s="100" t="s">
        <v>26</v>
      </c>
      <c r="G3107" s="278" t="str">
        <f>IFERROR(VLOOKUP(B3107,Tabla_CyP,4,FALSE),"")</f>
        <v/>
      </c>
    </row>
    <row r="3108" spans="1:123" ht="24" customHeight="1" x14ac:dyDescent="0.2">
      <c r="A3108" s="276"/>
      <c r="B3108" s="94"/>
      <c r="C3108" s="383"/>
      <c r="D3108" s="383"/>
      <c r="E3108" s="102"/>
      <c r="F3108" s="103"/>
      <c r="G3108" s="277"/>
    </row>
    <row r="3109" spans="1:123" ht="24" customHeight="1" x14ac:dyDescent="0.2">
      <c r="A3109" s="378" t="s">
        <v>507</v>
      </c>
      <c r="B3109" s="379"/>
      <c r="C3109" s="380" t="s">
        <v>0</v>
      </c>
      <c r="D3109" s="380" t="s">
        <v>27</v>
      </c>
      <c r="E3109" s="386" t="s">
        <v>28</v>
      </c>
      <c r="F3109" s="388" t="s">
        <v>29</v>
      </c>
      <c r="G3109" s="388" t="s">
        <v>30</v>
      </c>
    </row>
    <row r="3110" spans="1:123" s="107" customFormat="1" ht="24" customHeight="1" x14ac:dyDescent="0.2">
      <c r="A3110" s="106" t="s">
        <v>508</v>
      </c>
      <c r="B3110" s="106" t="s">
        <v>509</v>
      </c>
      <c r="C3110" s="381"/>
      <c r="D3110" s="381"/>
      <c r="E3110" s="387"/>
      <c r="F3110" s="389"/>
      <c r="G3110" s="389"/>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9"/>
      <c r="B3111" s="108"/>
      <c r="C3111" s="267" t="s">
        <v>604</v>
      </c>
      <c r="D3111" s="109"/>
      <c r="E3111" s="110"/>
      <c r="F3111" s="111"/>
      <c r="G3111" s="280"/>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1">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1">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1">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1">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1">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1">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1">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1">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1">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1">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1">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1">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1">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1">
        <f t="shared" si="935"/>
        <v>0</v>
      </c>
    </row>
    <row r="3126" spans="1:7" ht="24" customHeight="1" x14ac:dyDescent="0.2">
      <c r="A3126" s="282"/>
      <c r="B3126" s="95"/>
      <c r="C3126" s="95"/>
      <c r="D3126" s="101"/>
      <c r="E3126" s="102"/>
      <c r="F3126" s="268" t="s">
        <v>31</v>
      </c>
      <c r="G3126" s="283">
        <f>SUBTOTAL(9,G3112:G3125)</f>
        <v>0</v>
      </c>
    </row>
    <row r="3127" spans="1:7" ht="24" customHeight="1" x14ac:dyDescent="0.2">
      <c r="A3127" s="282"/>
      <c r="B3127" s="95"/>
      <c r="C3127" s="266" t="s">
        <v>605</v>
      </c>
      <c r="D3127" s="101"/>
      <c r="E3127" s="102"/>
      <c r="F3127" s="103"/>
      <c r="G3127" s="284"/>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1">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1">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1">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1">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1">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1">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1">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1">
        <f t="shared" si="940"/>
        <v>0</v>
      </c>
    </row>
    <row r="3136" spans="1:7" ht="24" customHeight="1" x14ac:dyDescent="0.2">
      <c r="A3136" s="282"/>
      <c r="B3136" s="95"/>
      <c r="C3136" s="95"/>
      <c r="D3136" s="101"/>
      <c r="E3136" s="102"/>
      <c r="F3136" s="268" t="s">
        <v>32</v>
      </c>
      <c r="G3136" s="283">
        <f>SUBTOTAL(9,G3128:G3135)</f>
        <v>0</v>
      </c>
    </row>
    <row r="3137" spans="1:7" ht="24" customHeight="1" x14ac:dyDescent="0.2">
      <c r="A3137" s="282"/>
      <c r="B3137" s="95"/>
      <c r="C3137" s="266" t="s">
        <v>606</v>
      </c>
      <c r="D3137" s="101"/>
      <c r="E3137" s="102"/>
      <c r="F3137" s="103"/>
      <c r="G3137" s="284"/>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1">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1">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1">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1">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1">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1">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1">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1">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1">
        <f t="shared" si="945"/>
        <v>0</v>
      </c>
    </row>
    <row r="3147" spans="1:7" ht="24" customHeight="1" x14ac:dyDescent="0.2">
      <c r="A3147" s="285"/>
      <c r="B3147" s="101"/>
      <c r="C3147" s="95"/>
      <c r="D3147" s="101"/>
      <c r="E3147" s="102"/>
      <c r="F3147" s="268" t="s">
        <v>33</v>
      </c>
      <c r="G3147" s="283">
        <f>SUBTOTAL(9,G3138:G3146)</f>
        <v>0</v>
      </c>
    </row>
    <row r="3148" spans="1:7" ht="24" customHeight="1" x14ac:dyDescent="0.2">
      <c r="A3148" s="286"/>
      <c r="B3148" s="101"/>
      <c r="C3148" s="95"/>
      <c r="D3148" s="101"/>
      <c r="E3148" s="102"/>
      <c r="F3148" s="103"/>
      <c r="G3148" s="284"/>
    </row>
    <row r="3149" spans="1:7" ht="24" customHeight="1" x14ac:dyDescent="0.2">
      <c r="A3149" s="287" t="str">
        <f>B3107</f>
        <v/>
      </c>
      <c r="B3149" s="377" t="str">
        <f>C3107</f>
        <v/>
      </c>
      <c r="C3149" s="377"/>
      <c r="D3149" s="109" t="s">
        <v>34</v>
      </c>
      <c r="E3149" s="110"/>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7" t="str">
        <f>Comitente</f>
        <v>CA.ME. SAN JUAN SOCIEDAD DEL ESTADO</v>
      </c>
      <c r="C3152" s="92"/>
      <c r="D3152" s="98"/>
      <c r="E3152" s="98"/>
      <c r="F3152" s="99"/>
      <c r="G3152" s="273"/>
    </row>
    <row r="3153" spans="1:123" ht="24" customHeight="1" x14ac:dyDescent="0.2">
      <c r="A3153" s="272" t="s">
        <v>603</v>
      </c>
      <c r="B3153" s="97">
        <f>Contratista</f>
        <v>0</v>
      </c>
      <c r="C3153" s="93"/>
      <c r="D3153" s="93"/>
      <c r="E3153" s="93"/>
      <c r="F3153" s="100"/>
      <c r="G3153" s="274"/>
    </row>
    <row r="3154" spans="1:123" ht="24" customHeight="1" x14ac:dyDescent="0.2">
      <c r="A3154" s="272" t="s">
        <v>24</v>
      </c>
      <c r="B3154" s="97" t="str">
        <f>Obra</f>
        <v>CIERRE PERIMETRAL - OBRA CIVIL Ca.Me. SAN JUAN S.E.</v>
      </c>
      <c r="C3154" s="93"/>
      <c r="D3154" s="93"/>
      <c r="E3154" s="93"/>
      <c r="F3154" s="100" t="s">
        <v>38</v>
      </c>
      <c r="G3154" s="275">
        <f>Fecha_Base</f>
        <v>44711</v>
      </c>
    </row>
    <row r="3155" spans="1:123" ht="24" customHeight="1" x14ac:dyDescent="0.2">
      <c r="A3155" s="276" t="s">
        <v>601</v>
      </c>
      <c r="B3155" s="94" t="str">
        <f>Ubicación</f>
        <v>DEPARTAMENTO SARMIENTO</v>
      </c>
      <c r="C3155" s="94"/>
      <c r="D3155" s="101"/>
      <c r="E3155" s="102"/>
      <c r="F3155" s="103"/>
      <c r="G3155" s="277"/>
    </row>
    <row r="3156" spans="1:123" ht="24" customHeight="1" x14ac:dyDescent="0.2">
      <c r="A3156" s="276" t="s">
        <v>39</v>
      </c>
      <c r="B3156" s="104" t="str">
        <f>IFERROR(VALUE(LEFT(B3157,FIND(".",B3157)-1)),"")</f>
        <v/>
      </c>
      <c r="C3156" s="95" t="str">
        <f>IFERROR(VLOOKUP(B3156,Tabla_CyP,2,FALSE),"")</f>
        <v/>
      </c>
      <c r="D3156" s="95"/>
      <c r="E3156" s="102"/>
      <c r="F3156" s="103"/>
      <c r="G3156" s="277"/>
    </row>
    <row r="3157" spans="1:123" ht="24" customHeight="1" x14ac:dyDescent="0.2">
      <c r="A3157" s="276" t="s">
        <v>25</v>
      </c>
      <c r="B3157" s="105" t="str">
        <f>IFERROR(VLOOKUP(COUNTIF($A$1:A3157,"ANALISIS DE PRECIOS"),Tabla_NumeroItem,2,FALSE),"")</f>
        <v/>
      </c>
      <c r="C3157" s="95" t="str">
        <f>IFERROR(VLOOKUP(B3157,Tabla_CyP,2,FALSE),"")</f>
        <v/>
      </c>
      <c r="D3157" s="101"/>
      <c r="E3157" s="102"/>
      <c r="F3157" s="100" t="s">
        <v>26</v>
      </c>
      <c r="G3157" s="278" t="str">
        <f>IFERROR(VLOOKUP(B3157,Tabla_CyP,4,FALSE),"")</f>
        <v/>
      </c>
    </row>
    <row r="3158" spans="1:123" ht="24" customHeight="1" x14ac:dyDescent="0.2">
      <c r="A3158" s="276"/>
      <c r="B3158" s="94"/>
      <c r="C3158" s="95"/>
      <c r="D3158" s="101"/>
      <c r="E3158" s="102"/>
      <c r="F3158" s="103"/>
      <c r="G3158" s="277"/>
    </row>
    <row r="3159" spans="1:123" ht="24" customHeight="1" x14ac:dyDescent="0.2">
      <c r="A3159" s="378" t="s">
        <v>507</v>
      </c>
      <c r="B3159" s="379"/>
      <c r="C3159" s="380" t="s">
        <v>0</v>
      </c>
      <c r="D3159" s="380" t="s">
        <v>27</v>
      </c>
      <c r="E3159" s="386" t="s">
        <v>28</v>
      </c>
      <c r="F3159" s="388" t="s">
        <v>29</v>
      </c>
      <c r="G3159" s="388" t="s">
        <v>30</v>
      </c>
    </row>
    <row r="3160" spans="1:123" s="107" customFormat="1" ht="24" customHeight="1" x14ac:dyDescent="0.2">
      <c r="A3160" s="106" t="s">
        <v>508</v>
      </c>
      <c r="B3160" s="106" t="s">
        <v>509</v>
      </c>
      <c r="C3160" s="381"/>
      <c r="D3160" s="381"/>
      <c r="E3160" s="387"/>
      <c r="F3160" s="389"/>
      <c r="G3160" s="389"/>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9"/>
      <c r="B3161" s="108"/>
      <c r="C3161" s="267" t="s">
        <v>604</v>
      </c>
      <c r="D3161" s="109"/>
      <c r="E3161" s="110"/>
      <c r="F3161" s="111"/>
      <c r="G3161" s="280"/>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1">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1">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1">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1">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1">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1">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1">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1">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1">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1">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1">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1">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1">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1">
        <f t="shared" si="950"/>
        <v>0</v>
      </c>
    </row>
    <row r="3176" spans="1:7" ht="24" customHeight="1" x14ac:dyDescent="0.2">
      <c r="A3176" s="282"/>
      <c r="B3176" s="95"/>
      <c r="C3176" s="95"/>
      <c r="D3176" s="101"/>
      <c r="E3176" s="102"/>
      <c r="F3176" s="268" t="s">
        <v>31</v>
      </c>
      <c r="G3176" s="283">
        <f>SUBTOTAL(9,G3162:G3175)</f>
        <v>0</v>
      </c>
    </row>
    <row r="3177" spans="1:7" ht="24" customHeight="1" x14ac:dyDescent="0.2">
      <c r="A3177" s="282"/>
      <c r="B3177" s="95"/>
      <c r="C3177" s="266" t="s">
        <v>605</v>
      </c>
      <c r="D3177" s="101"/>
      <c r="E3177" s="102"/>
      <c r="F3177" s="103"/>
      <c r="G3177" s="284"/>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1">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1">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1">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1">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1">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1">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1">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1">
        <f t="shared" si="955"/>
        <v>0</v>
      </c>
    </row>
    <row r="3186" spans="1:7" ht="24" customHeight="1" x14ac:dyDescent="0.2">
      <c r="A3186" s="282"/>
      <c r="B3186" s="95"/>
      <c r="C3186" s="95"/>
      <c r="D3186" s="101"/>
      <c r="E3186" s="102"/>
      <c r="F3186" s="268" t="s">
        <v>32</v>
      </c>
      <c r="G3186" s="283">
        <f>SUBTOTAL(9,G3178:G3185)</f>
        <v>0</v>
      </c>
    </row>
    <row r="3187" spans="1:7" ht="24" customHeight="1" x14ac:dyDescent="0.2">
      <c r="A3187" s="282"/>
      <c r="B3187" s="95"/>
      <c r="C3187" s="266" t="s">
        <v>606</v>
      </c>
      <c r="D3187" s="101"/>
      <c r="E3187" s="102"/>
      <c r="F3187" s="103"/>
      <c r="G3187" s="284"/>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1">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1">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1">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1">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1">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1">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1">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1">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1">
        <f t="shared" si="960"/>
        <v>0</v>
      </c>
    </row>
    <row r="3197" spans="1:7" ht="24" customHeight="1" x14ac:dyDescent="0.2">
      <c r="A3197" s="285"/>
      <c r="B3197" s="101"/>
      <c r="C3197" s="95"/>
      <c r="D3197" s="101"/>
      <c r="E3197" s="102"/>
      <c r="F3197" s="268" t="s">
        <v>33</v>
      </c>
      <c r="G3197" s="283">
        <f>SUBTOTAL(9,G3188:G3196)</f>
        <v>0</v>
      </c>
    </row>
    <row r="3198" spans="1:7" ht="24" customHeight="1" x14ac:dyDescent="0.2">
      <c r="A3198" s="286"/>
      <c r="B3198" s="101"/>
      <c r="C3198" s="95"/>
      <c r="D3198" s="101"/>
      <c r="E3198" s="102"/>
      <c r="F3198" s="103"/>
      <c r="G3198" s="284"/>
    </row>
    <row r="3199" spans="1:7" ht="24" customHeight="1" x14ac:dyDescent="0.2">
      <c r="A3199" s="287" t="str">
        <f>B3157</f>
        <v/>
      </c>
      <c r="B3199" s="288" t="str">
        <f>C3157</f>
        <v/>
      </c>
      <c r="C3199" s="109"/>
      <c r="D3199" s="109" t="s">
        <v>34</v>
      </c>
      <c r="E3199" s="110"/>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7" t="str">
        <f>Comitente</f>
        <v>CA.ME. SAN JUAN SOCIEDAD DEL ESTADO</v>
      </c>
      <c r="C3202" s="92"/>
      <c r="D3202" s="98"/>
      <c r="E3202" s="98"/>
      <c r="F3202" s="99"/>
      <c r="G3202" s="273"/>
    </row>
    <row r="3203" spans="1:123" ht="24" customHeight="1" x14ac:dyDescent="0.2">
      <c r="A3203" s="272" t="s">
        <v>603</v>
      </c>
      <c r="B3203" s="97">
        <f>Contratista</f>
        <v>0</v>
      </c>
      <c r="C3203" s="93"/>
      <c r="D3203" s="93"/>
      <c r="E3203" s="93"/>
      <c r="F3203" s="100"/>
      <c r="G3203" s="274"/>
    </row>
    <row r="3204" spans="1:123" ht="24" customHeight="1" x14ac:dyDescent="0.2">
      <c r="A3204" s="272" t="s">
        <v>24</v>
      </c>
      <c r="B3204" s="97" t="str">
        <f>Obra</f>
        <v>CIERRE PERIMETRAL - OBRA CIVIL Ca.Me. SAN JUAN S.E.</v>
      </c>
      <c r="C3204" s="93"/>
      <c r="D3204" s="93"/>
      <c r="E3204" s="93"/>
      <c r="F3204" s="100" t="s">
        <v>38</v>
      </c>
      <c r="G3204" s="275">
        <f>Fecha_Base</f>
        <v>44711</v>
      </c>
    </row>
    <row r="3205" spans="1:123" ht="24" customHeight="1" x14ac:dyDescent="0.2">
      <c r="A3205" s="276" t="s">
        <v>601</v>
      </c>
      <c r="B3205" s="94" t="str">
        <f>Ubicación</f>
        <v>DEPARTAMENTO SARMIENTO</v>
      </c>
      <c r="C3205" s="94"/>
      <c r="D3205" s="101"/>
      <c r="E3205" s="102"/>
      <c r="F3205" s="103"/>
      <c r="G3205" s="277"/>
    </row>
    <row r="3206" spans="1:123" ht="24" customHeight="1" x14ac:dyDescent="0.2">
      <c r="A3206" s="276" t="s">
        <v>39</v>
      </c>
      <c r="B3206" s="104" t="str">
        <f>IFERROR(VALUE(LEFT(B3207,FIND(".",B3207)-1)),"")</f>
        <v/>
      </c>
      <c r="C3206" s="95" t="str">
        <f>IFERROR(VLOOKUP(B3206,Tabla_CyP,2,FALSE),"")</f>
        <v/>
      </c>
      <c r="D3206" s="95"/>
      <c r="E3206" s="102"/>
      <c r="F3206" s="103"/>
      <c r="G3206" s="277"/>
    </row>
    <row r="3207" spans="1:123" ht="24" customHeight="1" x14ac:dyDescent="0.2">
      <c r="A3207" s="276" t="s">
        <v>25</v>
      </c>
      <c r="B3207" s="105" t="str">
        <f>IFERROR(VLOOKUP(COUNTIF($A$1:A3207,"ANALISIS DE PRECIOS"),Tabla_NumeroItem,2,FALSE),"")</f>
        <v/>
      </c>
      <c r="C3207" s="95" t="str">
        <f>IFERROR(VLOOKUP(B3207,Tabla_CyP,2,FALSE),"")</f>
        <v/>
      </c>
      <c r="D3207" s="101"/>
      <c r="E3207" s="102"/>
      <c r="F3207" s="100" t="s">
        <v>26</v>
      </c>
      <c r="G3207" s="278" t="str">
        <f>IFERROR(VLOOKUP(B3207,Tabla_CyP,4,FALSE),"")</f>
        <v/>
      </c>
    </row>
    <row r="3208" spans="1:123" ht="24" customHeight="1" x14ac:dyDescent="0.2">
      <c r="A3208" s="276"/>
      <c r="B3208" s="94"/>
      <c r="C3208" s="95"/>
      <c r="D3208" s="101"/>
      <c r="E3208" s="102"/>
      <c r="F3208" s="103"/>
      <c r="G3208" s="277"/>
    </row>
    <row r="3209" spans="1:123" ht="24" customHeight="1" x14ac:dyDescent="0.2">
      <c r="A3209" s="378" t="s">
        <v>507</v>
      </c>
      <c r="B3209" s="379"/>
      <c r="C3209" s="380" t="s">
        <v>0</v>
      </c>
      <c r="D3209" s="380" t="s">
        <v>27</v>
      </c>
      <c r="E3209" s="386" t="s">
        <v>28</v>
      </c>
      <c r="F3209" s="388" t="s">
        <v>29</v>
      </c>
      <c r="G3209" s="388" t="s">
        <v>30</v>
      </c>
    </row>
    <row r="3210" spans="1:123" s="107" customFormat="1" ht="24" customHeight="1" x14ac:dyDescent="0.2">
      <c r="A3210" s="106" t="s">
        <v>508</v>
      </c>
      <c r="B3210" s="106" t="s">
        <v>509</v>
      </c>
      <c r="C3210" s="381"/>
      <c r="D3210" s="381"/>
      <c r="E3210" s="387"/>
      <c r="F3210" s="389"/>
      <c r="G3210" s="389"/>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9"/>
      <c r="B3211" s="108"/>
      <c r="C3211" s="267" t="s">
        <v>604</v>
      </c>
      <c r="D3211" s="109"/>
      <c r="E3211" s="110"/>
      <c r="F3211" s="111"/>
      <c r="G3211" s="280"/>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1">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1">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1">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1">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1">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1">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1">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1">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1">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1">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1">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1">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1">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1">
        <f t="shared" si="965"/>
        <v>0</v>
      </c>
    </row>
    <row r="3226" spans="1:7" ht="24" customHeight="1" x14ac:dyDescent="0.2">
      <c r="A3226" s="282"/>
      <c r="B3226" s="95"/>
      <c r="C3226" s="95"/>
      <c r="D3226" s="101"/>
      <c r="E3226" s="102"/>
      <c r="F3226" s="268" t="s">
        <v>31</v>
      </c>
      <c r="G3226" s="283">
        <f>SUBTOTAL(9,G3212:G3225)</f>
        <v>0</v>
      </c>
    </row>
    <row r="3227" spans="1:7" ht="24" customHeight="1" x14ac:dyDescent="0.2">
      <c r="A3227" s="282"/>
      <c r="B3227" s="95"/>
      <c r="C3227" s="266" t="s">
        <v>605</v>
      </c>
      <c r="D3227" s="101"/>
      <c r="E3227" s="102"/>
      <c r="F3227" s="103"/>
      <c r="G3227" s="284"/>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1">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1">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1">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1">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1">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1">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1">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1">
        <f t="shared" si="970"/>
        <v>0</v>
      </c>
    </row>
    <row r="3236" spans="1:7" ht="24" customHeight="1" x14ac:dyDescent="0.2">
      <c r="A3236" s="282"/>
      <c r="B3236" s="95"/>
      <c r="C3236" s="95"/>
      <c r="D3236" s="101"/>
      <c r="E3236" s="102"/>
      <c r="F3236" s="268" t="s">
        <v>32</v>
      </c>
      <c r="G3236" s="283">
        <f>SUBTOTAL(9,G3228:G3235)</f>
        <v>0</v>
      </c>
    </row>
    <row r="3237" spans="1:7" ht="24" customHeight="1" x14ac:dyDescent="0.2">
      <c r="A3237" s="282"/>
      <c r="B3237" s="95"/>
      <c r="C3237" s="266" t="s">
        <v>606</v>
      </c>
      <c r="D3237" s="101"/>
      <c r="E3237" s="102"/>
      <c r="F3237" s="103"/>
      <c r="G3237" s="284"/>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1">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1">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1">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1">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1">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1">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1">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1">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1">
        <f t="shared" si="975"/>
        <v>0</v>
      </c>
    </row>
    <row r="3247" spans="1:7" ht="24" customHeight="1" x14ac:dyDescent="0.2">
      <c r="A3247" s="285"/>
      <c r="B3247" s="101"/>
      <c r="C3247" s="95"/>
      <c r="D3247" s="101"/>
      <c r="E3247" s="102"/>
      <c r="F3247" s="268" t="s">
        <v>33</v>
      </c>
      <c r="G3247" s="283">
        <f>SUBTOTAL(9,G3238:G3246)</f>
        <v>0</v>
      </c>
    </row>
    <row r="3248" spans="1:7" ht="24" customHeight="1" x14ac:dyDescent="0.2">
      <c r="A3248" s="286"/>
      <c r="B3248" s="101"/>
      <c r="C3248" s="95"/>
      <c r="D3248" s="101"/>
      <c r="E3248" s="102"/>
      <c r="F3248" s="103"/>
      <c r="G3248" s="284"/>
    </row>
    <row r="3249" spans="1:123" ht="24" customHeight="1" x14ac:dyDescent="0.2">
      <c r="A3249" s="287" t="str">
        <f>B3207</f>
        <v/>
      </c>
      <c r="B3249" s="288" t="str">
        <f>C3207</f>
        <v/>
      </c>
      <c r="C3249" s="109"/>
      <c r="D3249" s="109" t="s">
        <v>34</v>
      </c>
      <c r="E3249" s="110"/>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7" t="str">
        <f>Comitente</f>
        <v>CA.ME. SAN JUAN SOCIEDAD DEL ESTADO</v>
      </c>
      <c r="C3252" s="92"/>
      <c r="D3252" s="98"/>
      <c r="E3252" s="98"/>
      <c r="F3252" s="99"/>
      <c r="G3252" s="273"/>
    </row>
    <row r="3253" spans="1:123" ht="24" customHeight="1" x14ac:dyDescent="0.2">
      <c r="A3253" s="272" t="s">
        <v>603</v>
      </c>
      <c r="B3253" s="97">
        <f>Contratista</f>
        <v>0</v>
      </c>
      <c r="C3253" s="93"/>
      <c r="D3253" s="93"/>
      <c r="E3253" s="93"/>
      <c r="F3253" s="100"/>
      <c r="G3253" s="274"/>
    </row>
    <row r="3254" spans="1:123" ht="24" customHeight="1" x14ac:dyDescent="0.2">
      <c r="A3254" s="272" t="s">
        <v>24</v>
      </c>
      <c r="B3254" s="97" t="str">
        <f>Obra</f>
        <v>CIERRE PERIMETRAL - OBRA CIVIL Ca.Me. SAN JUAN S.E.</v>
      </c>
      <c r="C3254" s="93"/>
      <c r="D3254" s="93"/>
      <c r="E3254" s="93"/>
      <c r="F3254" s="100" t="s">
        <v>38</v>
      </c>
      <c r="G3254" s="275">
        <f>Fecha_Base</f>
        <v>44711</v>
      </c>
    </row>
    <row r="3255" spans="1:123" ht="24" customHeight="1" x14ac:dyDescent="0.2">
      <c r="A3255" s="276" t="s">
        <v>601</v>
      </c>
      <c r="B3255" s="94" t="str">
        <f>Ubicación</f>
        <v>DEPARTAMENTO SARMIENTO</v>
      </c>
      <c r="C3255" s="94"/>
      <c r="D3255" s="101"/>
      <c r="E3255" s="102"/>
      <c r="F3255" s="103"/>
      <c r="G3255" s="277"/>
    </row>
    <row r="3256" spans="1:123" ht="24" customHeight="1" x14ac:dyDescent="0.2">
      <c r="A3256" s="276" t="s">
        <v>39</v>
      </c>
      <c r="B3256" s="104" t="str">
        <f>IFERROR(VALUE(LEFT(B3257,FIND(".",B3257)-1)),"")</f>
        <v/>
      </c>
      <c r="C3256" s="95" t="str">
        <f>IFERROR(VLOOKUP(B3256,Tabla_CyP,2,FALSE),"")</f>
        <v/>
      </c>
      <c r="D3256" s="95"/>
      <c r="E3256" s="102"/>
      <c r="F3256" s="103"/>
      <c r="G3256" s="277"/>
    </row>
    <row r="3257" spans="1:123" ht="24" customHeight="1" x14ac:dyDescent="0.2">
      <c r="A3257" s="276" t="s">
        <v>25</v>
      </c>
      <c r="B3257" s="105" t="str">
        <f>IFERROR(VLOOKUP(COUNTIF($A$1:A3257,"ANALISIS DE PRECIOS"),Tabla_NumeroItem,2,FALSE),"")</f>
        <v/>
      </c>
      <c r="C3257" s="344" t="str">
        <f>IFERROR(VLOOKUP(B3257,Tabla_CyP,2,FALSE),"")</f>
        <v/>
      </c>
      <c r="D3257" s="344"/>
      <c r="E3257" s="102"/>
      <c r="F3257" s="100" t="s">
        <v>26</v>
      </c>
      <c r="G3257" s="278" t="str">
        <f>IFERROR(VLOOKUP(B3257,Tabla_CyP,4,FALSE),"")</f>
        <v/>
      </c>
    </row>
    <row r="3258" spans="1:123" ht="24" customHeight="1" x14ac:dyDescent="0.2">
      <c r="A3258" s="276"/>
      <c r="B3258" s="94"/>
      <c r="C3258" s="345"/>
      <c r="D3258" s="345"/>
      <c r="E3258" s="102"/>
      <c r="F3258" s="103"/>
      <c r="G3258" s="277"/>
    </row>
    <row r="3259" spans="1:123" ht="24" customHeight="1" x14ac:dyDescent="0.2">
      <c r="A3259" s="378" t="s">
        <v>507</v>
      </c>
      <c r="B3259" s="379"/>
      <c r="C3259" s="380" t="s">
        <v>0</v>
      </c>
      <c r="D3259" s="380" t="s">
        <v>27</v>
      </c>
      <c r="E3259" s="386" t="s">
        <v>28</v>
      </c>
      <c r="F3259" s="388" t="s">
        <v>29</v>
      </c>
      <c r="G3259" s="388" t="s">
        <v>30</v>
      </c>
    </row>
    <row r="3260" spans="1:123" s="107" customFormat="1" ht="24" customHeight="1" x14ac:dyDescent="0.2">
      <c r="A3260" s="106" t="s">
        <v>508</v>
      </c>
      <c r="B3260" s="106" t="s">
        <v>509</v>
      </c>
      <c r="C3260" s="381"/>
      <c r="D3260" s="381"/>
      <c r="E3260" s="387"/>
      <c r="F3260" s="389"/>
      <c r="G3260" s="389"/>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9"/>
      <c r="B3261" s="108"/>
      <c r="C3261" s="267" t="s">
        <v>604</v>
      </c>
      <c r="D3261" s="109"/>
      <c r="E3261" s="110"/>
      <c r="F3261" s="111"/>
      <c r="G3261" s="280"/>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1">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1">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1">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1">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1">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1">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1">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1">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1">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1">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1">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1">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1">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1">
        <f t="shared" si="980"/>
        <v>0</v>
      </c>
    </row>
    <row r="3276" spans="1:7" ht="24" customHeight="1" x14ac:dyDescent="0.2">
      <c r="A3276" s="282"/>
      <c r="B3276" s="95"/>
      <c r="C3276" s="95"/>
      <c r="D3276" s="101"/>
      <c r="E3276" s="102"/>
      <c r="F3276" s="268" t="s">
        <v>31</v>
      </c>
      <c r="G3276" s="283">
        <f>SUBTOTAL(9,G3262:G3275)</f>
        <v>0</v>
      </c>
    </row>
    <row r="3277" spans="1:7" ht="24" customHeight="1" x14ac:dyDescent="0.2">
      <c r="A3277" s="282"/>
      <c r="B3277" s="95"/>
      <c r="C3277" s="266" t="s">
        <v>605</v>
      </c>
      <c r="D3277" s="101"/>
      <c r="E3277" s="102"/>
      <c r="F3277" s="103"/>
      <c r="G3277" s="284"/>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1">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1">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1">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1">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1">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1">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1">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1">
        <f t="shared" si="985"/>
        <v>0</v>
      </c>
    </row>
    <row r="3286" spans="1:7" ht="24" customHeight="1" x14ac:dyDescent="0.2">
      <c r="A3286" s="282"/>
      <c r="B3286" s="95"/>
      <c r="C3286" s="95"/>
      <c r="D3286" s="101"/>
      <c r="E3286" s="102"/>
      <c r="F3286" s="268" t="s">
        <v>32</v>
      </c>
      <c r="G3286" s="283">
        <f>SUBTOTAL(9,G3278:G3285)</f>
        <v>0</v>
      </c>
    </row>
    <row r="3287" spans="1:7" ht="24" customHeight="1" x14ac:dyDescent="0.2">
      <c r="A3287" s="282"/>
      <c r="B3287" s="95"/>
      <c r="C3287" s="266" t="s">
        <v>606</v>
      </c>
      <c r="D3287" s="101"/>
      <c r="E3287" s="102"/>
      <c r="F3287" s="103"/>
      <c r="G3287" s="284"/>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1">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1">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1">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1">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1">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1">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1">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1">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1">
        <f t="shared" si="990"/>
        <v>0</v>
      </c>
    </row>
    <row r="3297" spans="1:123" ht="24" customHeight="1" x14ac:dyDescent="0.2">
      <c r="A3297" s="285"/>
      <c r="B3297" s="101"/>
      <c r="C3297" s="95"/>
      <c r="D3297" s="101"/>
      <c r="E3297" s="102"/>
      <c r="F3297" s="268" t="s">
        <v>33</v>
      </c>
      <c r="G3297" s="283">
        <f>SUBTOTAL(9,G3288:G3296)</f>
        <v>0</v>
      </c>
    </row>
    <row r="3298" spans="1:123" ht="24" customHeight="1" x14ac:dyDescent="0.2">
      <c r="A3298" s="286"/>
      <c r="B3298" s="101"/>
      <c r="C3298" s="95"/>
      <c r="D3298" s="101"/>
      <c r="E3298" s="102"/>
      <c r="F3298" s="103"/>
      <c r="G3298" s="284"/>
    </row>
    <row r="3299" spans="1:123" ht="24" customHeight="1" x14ac:dyDescent="0.2">
      <c r="A3299" s="287" t="str">
        <f>B3257</f>
        <v/>
      </c>
      <c r="B3299" s="377" t="str">
        <f>C3257</f>
        <v/>
      </c>
      <c r="C3299" s="377"/>
      <c r="D3299" s="109" t="s">
        <v>34</v>
      </c>
      <c r="E3299" s="110"/>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7" t="str">
        <f>Comitente</f>
        <v>CA.ME. SAN JUAN SOCIEDAD DEL ESTADO</v>
      </c>
      <c r="C3302" s="92"/>
      <c r="D3302" s="98"/>
      <c r="E3302" s="98"/>
      <c r="F3302" s="99"/>
      <c r="G3302" s="273"/>
    </row>
    <row r="3303" spans="1:123" ht="24" customHeight="1" x14ac:dyDescent="0.2">
      <c r="A3303" s="272" t="s">
        <v>603</v>
      </c>
      <c r="B3303" s="97">
        <f>Contratista</f>
        <v>0</v>
      </c>
      <c r="C3303" s="93"/>
      <c r="D3303" s="93"/>
      <c r="E3303" s="93"/>
      <c r="F3303" s="100"/>
      <c r="G3303" s="274"/>
    </row>
    <row r="3304" spans="1:123" ht="24" customHeight="1" x14ac:dyDescent="0.2">
      <c r="A3304" s="272" t="s">
        <v>24</v>
      </c>
      <c r="B3304" s="97" t="str">
        <f>Obra</f>
        <v>CIERRE PERIMETRAL - OBRA CIVIL Ca.Me. SAN JUAN S.E.</v>
      </c>
      <c r="C3304" s="93"/>
      <c r="D3304" s="93"/>
      <c r="E3304" s="93"/>
      <c r="F3304" s="100" t="s">
        <v>38</v>
      </c>
      <c r="G3304" s="275">
        <f>Fecha_Base</f>
        <v>44711</v>
      </c>
    </row>
    <row r="3305" spans="1:123" ht="24" customHeight="1" x14ac:dyDescent="0.2">
      <c r="A3305" s="276" t="s">
        <v>601</v>
      </c>
      <c r="B3305" s="94" t="str">
        <f>Ubicación</f>
        <v>DEPARTAMENTO SARMIENTO</v>
      </c>
      <c r="C3305" s="94"/>
      <c r="D3305" s="101"/>
      <c r="E3305" s="102"/>
      <c r="F3305" s="103"/>
      <c r="G3305" s="277"/>
    </row>
    <row r="3306" spans="1:123" ht="24" customHeight="1" x14ac:dyDescent="0.2">
      <c r="A3306" s="276" t="s">
        <v>39</v>
      </c>
      <c r="B3306" s="104" t="str">
        <f>IFERROR(VALUE(LEFT(B3307,FIND(".",B3307)-1)),"")</f>
        <v/>
      </c>
      <c r="C3306" s="95" t="str">
        <f>IFERROR(VLOOKUP(B3306,Tabla_CyP,2,FALSE),"")</f>
        <v/>
      </c>
      <c r="D3306" s="95"/>
      <c r="E3306" s="102"/>
      <c r="F3306" s="103"/>
      <c r="G3306" s="277"/>
    </row>
    <row r="3307" spans="1:123" ht="24" customHeight="1" x14ac:dyDescent="0.2">
      <c r="A3307" s="276" t="s">
        <v>25</v>
      </c>
      <c r="B3307" s="105" t="str">
        <f>IFERROR(VLOOKUP(COUNTIF($A$1:A3307,"ANALISIS DE PRECIOS"),Tabla_NumeroItem,2,FALSE),"")</f>
        <v/>
      </c>
      <c r="C3307" s="95" t="str">
        <f>IFERROR(VLOOKUP(B3307,Tabla_CyP,2,FALSE),"")</f>
        <v/>
      </c>
      <c r="D3307" s="101"/>
      <c r="E3307" s="102"/>
      <c r="F3307" s="100" t="s">
        <v>26</v>
      </c>
      <c r="G3307" s="278" t="str">
        <f>IFERROR(VLOOKUP(B3307,Tabla_CyP,4,FALSE),"")</f>
        <v/>
      </c>
    </row>
    <row r="3308" spans="1:123" ht="24" customHeight="1" x14ac:dyDescent="0.2">
      <c r="A3308" s="276"/>
      <c r="B3308" s="94"/>
      <c r="C3308" s="95"/>
      <c r="D3308" s="101"/>
      <c r="E3308" s="102"/>
      <c r="F3308" s="103"/>
      <c r="G3308" s="277"/>
    </row>
    <row r="3309" spans="1:123" ht="24" customHeight="1" x14ac:dyDescent="0.2">
      <c r="A3309" s="378" t="s">
        <v>507</v>
      </c>
      <c r="B3309" s="379"/>
      <c r="C3309" s="380" t="s">
        <v>0</v>
      </c>
      <c r="D3309" s="380" t="s">
        <v>27</v>
      </c>
      <c r="E3309" s="386" t="s">
        <v>28</v>
      </c>
      <c r="F3309" s="388" t="s">
        <v>29</v>
      </c>
      <c r="G3309" s="388" t="s">
        <v>30</v>
      </c>
    </row>
    <row r="3310" spans="1:123" s="107" customFormat="1" ht="24" customHeight="1" x14ac:dyDescent="0.2">
      <c r="A3310" s="106" t="s">
        <v>508</v>
      </c>
      <c r="B3310" s="106" t="s">
        <v>509</v>
      </c>
      <c r="C3310" s="381"/>
      <c r="D3310" s="381"/>
      <c r="E3310" s="387"/>
      <c r="F3310" s="389"/>
      <c r="G3310" s="389"/>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9"/>
      <c r="B3311" s="108"/>
      <c r="C3311" s="267" t="s">
        <v>604</v>
      </c>
      <c r="D3311" s="109"/>
      <c r="E3311" s="110"/>
      <c r="F3311" s="111"/>
      <c r="G3311" s="280"/>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1">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1">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1">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1">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1">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1">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1">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1">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1">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1">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1">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1">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1">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1">
        <f t="shared" si="995"/>
        <v>0</v>
      </c>
    </row>
    <row r="3326" spans="1:7" ht="24" customHeight="1" x14ac:dyDescent="0.2">
      <c r="A3326" s="282"/>
      <c r="B3326" s="95"/>
      <c r="C3326" s="95"/>
      <c r="D3326" s="101"/>
      <c r="E3326" s="102"/>
      <c r="F3326" s="268" t="s">
        <v>31</v>
      </c>
      <c r="G3326" s="283">
        <f>SUBTOTAL(9,G3312:G3325)</f>
        <v>0</v>
      </c>
    </row>
    <row r="3327" spans="1:7" ht="24" customHeight="1" x14ac:dyDescent="0.2">
      <c r="A3327" s="282"/>
      <c r="B3327" s="95"/>
      <c r="C3327" s="266" t="s">
        <v>605</v>
      </c>
      <c r="D3327" s="101"/>
      <c r="E3327" s="102"/>
      <c r="F3327" s="103"/>
      <c r="G3327" s="284"/>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1">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1">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1">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1">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1">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1">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1">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1">
        <f t="shared" si="1000"/>
        <v>0</v>
      </c>
    </row>
    <row r="3336" spans="1:7" ht="24" customHeight="1" x14ac:dyDescent="0.2">
      <c r="A3336" s="282"/>
      <c r="B3336" s="95"/>
      <c r="C3336" s="95"/>
      <c r="D3336" s="101"/>
      <c r="E3336" s="102"/>
      <c r="F3336" s="268" t="s">
        <v>32</v>
      </c>
      <c r="G3336" s="283">
        <f>SUBTOTAL(9,G3328:G3335)</f>
        <v>0</v>
      </c>
    </row>
    <row r="3337" spans="1:7" ht="24" customHeight="1" x14ac:dyDescent="0.2">
      <c r="A3337" s="282"/>
      <c r="B3337" s="95"/>
      <c r="C3337" s="266" t="s">
        <v>606</v>
      </c>
      <c r="D3337" s="101"/>
      <c r="E3337" s="102"/>
      <c r="F3337" s="103"/>
      <c r="G3337" s="284"/>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1">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1">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1">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1">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1">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1">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1">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1">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1">
        <f t="shared" si="1005"/>
        <v>0</v>
      </c>
    </row>
    <row r="3347" spans="1:123" ht="24" customHeight="1" x14ac:dyDescent="0.2">
      <c r="A3347" s="285"/>
      <c r="B3347" s="101"/>
      <c r="C3347" s="95"/>
      <c r="D3347" s="101"/>
      <c r="E3347" s="102"/>
      <c r="F3347" s="268" t="s">
        <v>33</v>
      </c>
      <c r="G3347" s="283">
        <f>SUBTOTAL(9,G3338:G3346)</f>
        <v>0</v>
      </c>
    </row>
    <row r="3348" spans="1:123" ht="24" customHeight="1" x14ac:dyDescent="0.2">
      <c r="A3348" s="286"/>
      <c r="B3348" s="101"/>
      <c r="C3348" s="95"/>
      <c r="D3348" s="101"/>
      <c r="E3348" s="102"/>
      <c r="F3348" s="103"/>
      <c r="G3348" s="284"/>
    </row>
    <row r="3349" spans="1:123" ht="24" customHeight="1" x14ac:dyDescent="0.2">
      <c r="A3349" s="287" t="str">
        <f>B3307</f>
        <v/>
      </c>
      <c r="B3349" s="288" t="str">
        <f>C3307</f>
        <v/>
      </c>
      <c r="C3349" s="109"/>
      <c r="D3349" s="109" t="s">
        <v>34</v>
      </c>
      <c r="E3349" s="110"/>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7" t="str">
        <f>Comitente</f>
        <v>CA.ME. SAN JUAN SOCIEDAD DEL ESTADO</v>
      </c>
      <c r="C3352" s="92"/>
      <c r="D3352" s="98"/>
      <c r="E3352" s="98"/>
      <c r="F3352" s="99"/>
      <c r="G3352" s="273"/>
    </row>
    <row r="3353" spans="1:123" ht="24" customHeight="1" x14ac:dyDescent="0.2">
      <c r="A3353" s="272" t="s">
        <v>603</v>
      </c>
      <c r="B3353" s="97">
        <f>Contratista</f>
        <v>0</v>
      </c>
      <c r="C3353" s="93"/>
      <c r="D3353" s="93"/>
      <c r="E3353" s="93"/>
      <c r="F3353" s="100"/>
      <c r="G3353" s="274"/>
    </row>
    <row r="3354" spans="1:123" ht="24" customHeight="1" x14ac:dyDescent="0.2">
      <c r="A3354" s="272" t="s">
        <v>24</v>
      </c>
      <c r="B3354" s="97" t="str">
        <f>Obra</f>
        <v>CIERRE PERIMETRAL - OBRA CIVIL Ca.Me. SAN JUAN S.E.</v>
      </c>
      <c r="C3354" s="93"/>
      <c r="D3354" s="93"/>
      <c r="E3354" s="93"/>
      <c r="F3354" s="100" t="s">
        <v>38</v>
      </c>
      <c r="G3354" s="275">
        <f>Fecha_Base</f>
        <v>44711</v>
      </c>
    </row>
    <row r="3355" spans="1:123" ht="24" customHeight="1" x14ac:dyDescent="0.2">
      <c r="A3355" s="276" t="s">
        <v>601</v>
      </c>
      <c r="B3355" s="94" t="str">
        <f>Ubicación</f>
        <v>DEPARTAMENTO SARMIENTO</v>
      </c>
      <c r="C3355" s="94"/>
      <c r="D3355" s="101"/>
      <c r="E3355" s="102"/>
      <c r="F3355" s="103"/>
      <c r="G3355" s="277"/>
    </row>
    <row r="3356" spans="1:123" ht="24" customHeight="1" x14ac:dyDescent="0.2">
      <c r="A3356" s="276" t="s">
        <v>39</v>
      </c>
      <c r="B3356" s="104" t="str">
        <f>IFERROR(VALUE(LEFT(B3357,FIND(".",B3357)-1)),"")</f>
        <v/>
      </c>
      <c r="C3356" s="95" t="str">
        <f>IFERROR(VLOOKUP(B3356,Tabla_CyP,2,FALSE),"")</f>
        <v/>
      </c>
      <c r="D3356" s="95"/>
      <c r="E3356" s="102"/>
      <c r="F3356" s="103"/>
      <c r="G3356" s="277"/>
    </row>
    <row r="3357" spans="1:123" ht="24" customHeight="1" x14ac:dyDescent="0.2">
      <c r="A3357" s="276" t="s">
        <v>25</v>
      </c>
      <c r="B3357" s="105" t="str">
        <f>IFERROR(VLOOKUP(COUNTIF($A$1:A3357,"ANALISIS DE PRECIOS"),Tabla_NumeroItem,2,FALSE),"")</f>
        <v/>
      </c>
      <c r="C3357" s="95" t="str">
        <f>IFERROR(VLOOKUP(B3357,Tabla_CyP,2,FALSE),"")</f>
        <v/>
      </c>
      <c r="D3357" s="101"/>
      <c r="E3357" s="102"/>
      <c r="F3357" s="100" t="s">
        <v>26</v>
      </c>
      <c r="G3357" s="278" t="str">
        <f>IFERROR(VLOOKUP(B3357,Tabla_CyP,4,FALSE),"")</f>
        <v/>
      </c>
    </row>
    <row r="3358" spans="1:123" ht="24" customHeight="1" x14ac:dyDescent="0.2">
      <c r="A3358" s="276"/>
      <c r="B3358" s="94"/>
      <c r="C3358" s="95"/>
      <c r="D3358" s="101"/>
      <c r="E3358" s="102"/>
      <c r="F3358" s="103"/>
      <c r="G3358" s="277"/>
    </row>
    <row r="3359" spans="1:123" ht="24" customHeight="1" x14ac:dyDescent="0.2">
      <c r="A3359" s="378" t="s">
        <v>507</v>
      </c>
      <c r="B3359" s="379"/>
      <c r="C3359" s="380" t="s">
        <v>0</v>
      </c>
      <c r="D3359" s="380" t="s">
        <v>27</v>
      </c>
      <c r="E3359" s="386" t="s">
        <v>28</v>
      </c>
      <c r="F3359" s="388" t="s">
        <v>29</v>
      </c>
      <c r="G3359" s="388" t="s">
        <v>30</v>
      </c>
    </row>
    <row r="3360" spans="1:123" s="107" customFormat="1" ht="24" customHeight="1" x14ac:dyDescent="0.2">
      <c r="A3360" s="106" t="s">
        <v>508</v>
      </c>
      <c r="B3360" s="106" t="s">
        <v>509</v>
      </c>
      <c r="C3360" s="381"/>
      <c r="D3360" s="381"/>
      <c r="E3360" s="387"/>
      <c r="F3360" s="389"/>
      <c r="G3360" s="389"/>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9"/>
      <c r="B3361" s="108"/>
      <c r="C3361" s="267" t="s">
        <v>604</v>
      </c>
      <c r="D3361" s="109"/>
      <c r="E3361" s="110"/>
      <c r="F3361" s="111"/>
      <c r="G3361" s="280"/>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1">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1">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1">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1">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1">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1">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1">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1">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1">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1">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1">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1">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1">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1">
        <f t="shared" si="1010"/>
        <v>0</v>
      </c>
    </row>
    <row r="3376" spans="1:7" ht="24" customHeight="1" x14ac:dyDescent="0.2">
      <c r="A3376" s="282"/>
      <c r="B3376" s="95"/>
      <c r="C3376" s="95"/>
      <c r="D3376" s="101"/>
      <c r="E3376" s="102"/>
      <c r="F3376" s="268" t="s">
        <v>31</v>
      </c>
      <c r="G3376" s="283">
        <f>SUBTOTAL(9,G3362:G3375)</f>
        <v>0</v>
      </c>
    </row>
    <row r="3377" spans="1:7" ht="24" customHeight="1" x14ac:dyDescent="0.2">
      <c r="A3377" s="282"/>
      <c r="B3377" s="95"/>
      <c r="C3377" s="266" t="s">
        <v>605</v>
      </c>
      <c r="D3377" s="101"/>
      <c r="E3377" s="102"/>
      <c r="F3377" s="103"/>
      <c r="G3377" s="284"/>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1">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1">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1">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1">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1">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1">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1">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1">
        <f t="shared" si="1015"/>
        <v>0</v>
      </c>
    </row>
    <row r="3386" spans="1:7" ht="24" customHeight="1" x14ac:dyDescent="0.2">
      <c r="A3386" s="282"/>
      <c r="B3386" s="95"/>
      <c r="C3386" s="95"/>
      <c r="D3386" s="101"/>
      <c r="E3386" s="102"/>
      <c r="F3386" s="268" t="s">
        <v>32</v>
      </c>
      <c r="G3386" s="283">
        <f>SUBTOTAL(9,G3378:G3385)</f>
        <v>0</v>
      </c>
    </row>
    <row r="3387" spans="1:7" ht="24" customHeight="1" x14ac:dyDescent="0.2">
      <c r="A3387" s="282"/>
      <c r="B3387" s="95"/>
      <c r="C3387" s="266" t="s">
        <v>606</v>
      </c>
      <c r="D3387" s="101"/>
      <c r="E3387" s="102"/>
      <c r="F3387" s="103"/>
      <c r="G3387" s="284"/>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1">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1">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1">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1">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1">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1">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1">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1">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1">
        <f t="shared" si="1020"/>
        <v>0</v>
      </c>
    </row>
    <row r="3397" spans="1:7" ht="24" customHeight="1" x14ac:dyDescent="0.2">
      <c r="A3397" s="285"/>
      <c r="B3397" s="101"/>
      <c r="C3397" s="95"/>
      <c r="D3397" s="101"/>
      <c r="E3397" s="102"/>
      <c r="F3397" s="268" t="s">
        <v>33</v>
      </c>
      <c r="G3397" s="283">
        <f>SUBTOTAL(9,G3388:G3396)</f>
        <v>0</v>
      </c>
    </row>
    <row r="3398" spans="1:7" ht="24" customHeight="1" x14ac:dyDescent="0.2">
      <c r="A3398" s="286"/>
      <c r="B3398" s="101"/>
      <c r="C3398" s="95"/>
      <c r="D3398" s="101"/>
      <c r="E3398" s="102"/>
      <c r="F3398" s="103"/>
      <c r="G3398" s="284"/>
    </row>
    <row r="3399" spans="1:7" ht="24" customHeight="1" x14ac:dyDescent="0.2">
      <c r="A3399" s="287" t="str">
        <f>B3357</f>
        <v/>
      </c>
      <c r="B3399" s="288" t="str">
        <f>C3357</f>
        <v/>
      </c>
      <c r="C3399" s="109"/>
      <c r="D3399" s="109" t="s">
        <v>34</v>
      </c>
      <c r="E3399" s="110"/>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7" t="str">
        <f>Comitente</f>
        <v>CA.ME. SAN JUAN SOCIEDAD DEL ESTADO</v>
      </c>
      <c r="C3402" s="92"/>
      <c r="D3402" s="98"/>
      <c r="E3402" s="98"/>
      <c r="F3402" s="99"/>
      <c r="G3402" s="273"/>
    </row>
    <row r="3403" spans="1:7" ht="24" customHeight="1" x14ac:dyDescent="0.2">
      <c r="A3403" s="272" t="s">
        <v>603</v>
      </c>
      <c r="B3403" s="97">
        <f>Contratista</f>
        <v>0</v>
      </c>
      <c r="C3403" s="93"/>
      <c r="D3403" s="93"/>
      <c r="E3403" s="93"/>
      <c r="F3403" s="100"/>
      <c r="G3403" s="274"/>
    </row>
    <row r="3404" spans="1:7" ht="24" customHeight="1" x14ac:dyDescent="0.2">
      <c r="A3404" s="272" t="s">
        <v>24</v>
      </c>
      <c r="B3404" s="97" t="str">
        <f>Obra</f>
        <v>CIERRE PERIMETRAL - OBRA CIVIL Ca.Me. SAN JUAN S.E.</v>
      </c>
      <c r="C3404" s="93"/>
      <c r="D3404" s="93"/>
      <c r="E3404" s="93"/>
      <c r="F3404" s="100" t="s">
        <v>38</v>
      </c>
      <c r="G3404" s="275">
        <f>Fecha_Base</f>
        <v>44711</v>
      </c>
    </row>
    <row r="3405" spans="1:7" ht="24" customHeight="1" x14ac:dyDescent="0.2">
      <c r="A3405" s="276" t="s">
        <v>601</v>
      </c>
      <c r="B3405" s="94" t="str">
        <f>Ubicación</f>
        <v>DEPARTAMENTO SARMIENTO</v>
      </c>
      <c r="C3405" s="94"/>
      <c r="D3405" s="101"/>
      <c r="E3405" s="102"/>
      <c r="F3405" s="103"/>
      <c r="G3405" s="277"/>
    </row>
    <row r="3406" spans="1:7" ht="24" customHeight="1" x14ac:dyDescent="0.2">
      <c r="A3406" s="276" t="s">
        <v>39</v>
      </c>
      <c r="B3406" s="104" t="str">
        <f>IFERROR(VALUE(LEFT(B3407,FIND(".",B3407)-1)),"")</f>
        <v/>
      </c>
      <c r="C3406" s="95" t="str">
        <f>IFERROR(VLOOKUP(B3406,Tabla_CyP,2,FALSE),"")</f>
        <v/>
      </c>
      <c r="D3406" s="95"/>
      <c r="E3406" s="102"/>
      <c r="F3406" s="103"/>
      <c r="G3406" s="277"/>
    </row>
    <row r="3407" spans="1:7" ht="24" customHeight="1" x14ac:dyDescent="0.2">
      <c r="A3407" s="276" t="s">
        <v>25</v>
      </c>
      <c r="B3407" s="105" t="str">
        <f>IFERROR(VLOOKUP(COUNTIF($A$1:A3407,"ANALISIS DE PRECIOS"),Tabla_NumeroItem,2,FALSE),"")</f>
        <v/>
      </c>
      <c r="C3407" s="95" t="str">
        <f>IFERROR(VLOOKUP(B3407,Tabla_CyP,2,FALSE),"")</f>
        <v/>
      </c>
      <c r="D3407" s="101"/>
      <c r="E3407" s="102"/>
      <c r="F3407" s="100" t="s">
        <v>26</v>
      </c>
      <c r="G3407" s="278" t="str">
        <f>IFERROR(VLOOKUP(B3407,Tabla_CyP,4,FALSE),"")</f>
        <v/>
      </c>
    </row>
    <row r="3408" spans="1:7" ht="24" customHeight="1" x14ac:dyDescent="0.2">
      <c r="A3408" s="276"/>
      <c r="B3408" s="94"/>
      <c r="C3408" s="95"/>
      <c r="D3408" s="101"/>
      <c r="E3408" s="102"/>
      <c r="F3408" s="103"/>
      <c r="G3408" s="277"/>
    </row>
    <row r="3409" spans="1:123" ht="24" customHeight="1" x14ac:dyDescent="0.2">
      <c r="A3409" s="378" t="s">
        <v>507</v>
      </c>
      <c r="B3409" s="379"/>
      <c r="C3409" s="380" t="s">
        <v>0</v>
      </c>
      <c r="D3409" s="380" t="s">
        <v>27</v>
      </c>
      <c r="E3409" s="386" t="s">
        <v>28</v>
      </c>
      <c r="F3409" s="388" t="s">
        <v>29</v>
      </c>
      <c r="G3409" s="388" t="s">
        <v>30</v>
      </c>
    </row>
    <row r="3410" spans="1:123" s="107" customFormat="1" ht="24" customHeight="1" x14ac:dyDescent="0.2">
      <c r="A3410" s="106" t="s">
        <v>508</v>
      </c>
      <c r="B3410" s="106" t="s">
        <v>509</v>
      </c>
      <c r="C3410" s="381"/>
      <c r="D3410" s="381"/>
      <c r="E3410" s="387"/>
      <c r="F3410" s="389"/>
      <c r="G3410" s="389"/>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9"/>
      <c r="B3411" s="108"/>
      <c r="C3411" s="267" t="s">
        <v>604</v>
      </c>
      <c r="D3411" s="109"/>
      <c r="E3411" s="110"/>
      <c r="F3411" s="111"/>
      <c r="G3411" s="280"/>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1">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1">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1">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1">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1">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1">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1">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1">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1">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1">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1">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1">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1">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1">
        <f t="shared" si="1025"/>
        <v>0</v>
      </c>
    </row>
    <row r="3426" spans="1:7" ht="24" customHeight="1" x14ac:dyDescent="0.2">
      <c r="A3426" s="282"/>
      <c r="B3426" s="95"/>
      <c r="C3426" s="95"/>
      <c r="D3426" s="101"/>
      <c r="E3426" s="102"/>
      <c r="F3426" s="268" t="s">
        <v>31</v>
      </c>
      <c r="G3426" s="283">
        <f>SUBTOTAL(9,G3412:G3425)</f>
        <v>0</v>
      </c>
    </row>
    <row r="3427" spans="1:7" ht="24" customHeight="1" x14ac:dyDescent="0.2">
      <c r="A3427" s="282"/>
      <c r="B3427" s="95"/>
      <c r="C3427" s="266" t="s">
        <v>605</v>
      </c>
      <c r="D3427" s="101"/>
      <c r="E3427" s="102"/>
      <c r="F3427" s="103"/>
      <c r="G3427" s="284"/>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1">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1">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1">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1">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1">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1">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1">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1">
        <f t="shared" si="1030"/>
        <v>0</v>
      </c>
    </row>
    <row r="3436" spans="1:7" ht="24" customHeight="1" x14ac:dyDescent="0.2">
      <c r="A3436" s="282"/>
      <c r="B3436" s="95"/>
      <c r="C3436" s="95"/>
      <c r="D3436" s="101"/>
      <c r="E3436" s="102"/>
      <c r="F3436" s="268" t="s">
        <v>32</v>
      </c>
      <c r="G3436" s="283">
        <f>SUBTOTAL(9,G3428:G3435)</f>
        <v>0</v>
      </c>
    </row>
    <row r="3437" spans="1:7" ht="24" customHeight="1" x14ac:dyDescent="0.2">
      <c r="A3437" s="282"/>
      <c r="B3437" s="95"/>
      <c r="C3437" s="266" t="s">
        <v>606</v>
      </c>
      <c r="D3437" s="101"/>
      <c r="E3437" s="102"/>
      <c r="F3437" s="103"/>
      <c r="G3437" s="284"/>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1">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1">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1">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1">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1">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1">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1">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1">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1">
        <f t="shared" si="1035"/>
        <v>0</v>
      </c>
    </row>
    <row r="3447" spans="1:7" ht="24" customHeight="1" x14ac:dyDescent="0.2">
      <c r="A3447" s="285"/>
      <c r="B3447" s="101"/>
      <c r="C3447" s="95"/>
      <c r="D3447" s="101"/>
      <c r="E3447" s="102"/>
      <c r="F3447" s="268" t="s">
        <v>33</v>
      </c>
      <c r="G3447" s="283">
        <f>SUBTOTAL(9,G3438:G3446)</f>
        <v>0</v>
      </c>
    </row>
    <row r="3448" spans="1:7" ht="24" customHeight="1" x14ac:dyDescent="0.2">
      <c r="A3448" s="286"/>
      <c r="B3448" s="101"/>
      <c r="C3448" s="95"/>
      <c r="D3448" s="101"/>
      <c r="E3448" s="102"/>
      <c r="F3448" s="103"/>
      <c r="G3448" s="284"/>
    </row>
    <row r="3449" spans="1:7" ht="24" customHeight="1" x14ac:dyDescent="0.2">
      <c r="A3449" s="287" t="str">
        <f>B3407</f>
        <v/>
      </c>
      <c r="B3449" s="288" t="str">
        <f>C3407</f>
        <v/>
      </c>
      <c r="C3449" s="109"/>
      <c r="D3449" s="109" t="s">
        <v>34</v>
      </c>
      <c r="E3449" s="110"/>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7" t="str">
        <f>Comitente</f>
        <v>CA.ME. SAN JUAN SOCIEDAD DEL ESTADO</v>
      </c>
      <c r="C3452" s="92"/>
      <c r="D3452" s="98"/>
      <c r="E3452" s="98"/>
      <c r="F3452" s="99"/>
      <c r="G3452" s="273"/>
    </row>
    <row r="3453" spans="1:7" ht="24" customHeight="1" x14ac:dyDescent="0.2">
      <c r="A3453" s="272" t="s">
        <v>603</v>
      </c>
      <c r="B3453" s="97">
        <f>Contratista</f>
        <v>0</v>
      </c>
      <c r="C3453" s="93"/>
      <c r="D3453" s="93"/>
      <c r="E3453" s="93"/>
      <c r="F3453" s="100"/>
      <c r="G3453" s="274"/>
    </row>
    <row r="3454" spans="1:7" ht="24" customHeight="1" x14ac:dyDescent="0.2">
      <c r="A3454" s="272" t="s">
        <v>24</v>
      </c>
      <c r="B3454" s="97" t="str">
        <f>Obra</f>
        <v>CIERRE PERIMETRAL - OBRA CIVIL Ca.Me. SAN JUAN S.E.</v>
      </c>
      <c r="C3454" s="93"/>
      <c r="D3454" s="93"/>
      <c r="E3454" s="93"/>
      <c r="F3454" s="100" t="s">
        <v>38</v>
      </c>
      <c r="G3454" s="275">
        <f>Fecha_Base</f>
        <v>44711</v>
      </c>
    </row>
    <row r="3455" spans="1:7" ht="24" customHeight="1" x14ac:dyDescent="0.2">
      <c r="A3455" s="276" t="s">
        <v>601</v>
      </c>
      <c r="B3455" s="94" t="str">
        <f>Ubicación</f>
        <v>DEPARTAMENTO SARMIENTO</v>
      </c>
      <c r="C3455" s="94"/>
      <c r="D3455" s="101"/>
      <c r="E3455" s="102"/>
      <c r="F3455" s="103"/>
      <c r="G3455" s="277"/>
    </row>
    <row r="3456" spans="1:7" ht="24" customHeight="1" x14ac:dyDescent="0.2">
      <c r="A3456" s="276" t="s">
        <v>39</v>
      </c>
      <c r="B3456" s="104" t="str">
        <f>IFERROR(VALUE(LEFT(B3457,FIND(".",B3457)-1)),"")</f>
        <v/>
      </c>
      <c r="C3456" s="95" t="str">
        <f>IFERROR(VLOOKUP(B3456,Tabla_CyP,2,FALSE),"")</f>
        <v/>
      </c>
      <c r="D3456" s="95"/>
      <c r="E3456" s="102"/>
      <c r="F3456" s="103"/>
      <c r="G3456" s="277"/>
    </row>
    <row r="3457" spans="1:123" ht="24" customHeight="1" x14ac:dyDescent="0.2">
      <c r="A3457" s="276" t="s">
        <v>25</v>
      </c>
      <c r="B3457" s="105" t="str">
        <f>IFERROR(VLOOKUP(COUNTIF($A$1:A3457,"ANALISIS DE PRECIOS"),Tabla_NumeroItem,2,FALSE),"")</f>
        <v/>
      </c>
      <c r="C3457" s="95" t="str">
        <f>IFERROR(VLOOKUP(B3457,Tabla_CyP,2,FALSE),"")</f>
        <v/>
      </c>
      <c r="D3457" s="101"/>
      <c r="E3457" s="102"/>
      <c r="F3457" s="100" t="s">
        <v>26</v>
      </c>
      <c r="G3457" s="278" t="str">
        <f>IFERROR(VLOOKUP(B3457,Tabla_CyP,4,FALSE),"")</f>
        <v/>
      </c>
    </row>
    <row r="3458" spans="1:123" ht="24" customHeight="1" x14ac:dyDescent="0.2">
      <c r="A3458" s="276"/>
      <c r="B3458" s="94"/>
      <c r="C3458" s="95"/>
      <c r="D3458" s="101"/>
      <c r="E3458" s="102"/>
      <c r="F3458" s="103"/>
      <c r="G3458" s="277"/>
    </row>
    <row r="3459" spans="1:123" ht="24" customHeight="1" x14ac:dyDescent="0.2">
      <c r="A3459" s="378" t="s">
        <v>507</v>
      </c>
      <c r="B3459" s="379"/>
      <c r="C3459" s="380" t="s">
        <v>0</v>
      </c>
      <c r="D3459" s="380" t="s">
        <v>27</v>
      </c>
      <c r="E3459" s="386" t="s">
        <v>28</v>
      </c>
      <c r="F3459" s="388" t="s">
        <v>29</v>
      </c>
      <c r="G3459" s="388" t="s">
        <v>30</v>
      </c>
    </row>
    <row r="3460" spans="1:123" s="107" customFormat="1" ht="24" customHeight="1" x14ac:dyDescent="0.2">
      <c r="A3460" s="106" t="s">
        <v>508</v>
      </c>
      <c r="B3460" s="106" t="s">
        <v>509</v>
      </c>
      <c r="C3460" s="381"/>
      <c r="D3460" s="381"/>
      <c r="E3460" s="387"/>
      <c r="F3460" s="389"/>
      <c r="G3460" s="389"/>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9"/>
      <c r="B3461" s="108"/>
      <c r="C3461" s="267" t="s">
        <v>604</v>
      </c>
      <c r="D3461" s="109"/>
      <c r="E3461" s="110"/>
      <c r="F3461" s="111"/>
      <c r="G3461" s="280"/>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1">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1">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1">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1">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1">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1">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1">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1">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1">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1">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1">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1">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1">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1">
        <f t="shared" si="1040"/>
        <v>0</v>
      </c>
    </row>
    <row r="3476" spans="1:7" ht="24" customHeight="1" x14ac:dyDescent="0.2">
      <c r="A3476" s="282"/>
      <c r="B3476" s="95"/>
      <c r="C3476" s="95"/>
      <c r="D3476" s="101"/>
      <c r="E3476" s="102"/>
      <c r="F3476" s="268" t="s">
        <v>31</v>
      </c>
      <c r="G3476" s="283">
        <f>SUBTOTAL(9,G3462:G3475)</f>
        <v>0</v>
      </c>
    </row>
    <row r="3477" spans="1:7" ht="24" customHeight="1" x14ac:dyDescent="0.2">
      <c r="A3477" s="282"/>
      <c r="B3477" s="95"/>
      <c r="C3477" s="266" t="s">
        <v>605</v>
      </c>
      <c r="D3477" s="101"/>
      <c r="E3477" s="102"/>
      <c r="F3477" s="103"/>
      <c r="G3477" s="284"/>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1">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1">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1">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1">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1">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1">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1">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1">
        <f t="shared" si="1045"/>
        <v>0</v>
      </c>
    </row>
    <row r="3486" spans="1:7" ht="24" customHeight="1" x14ac:dyDescent="0.2">
      <c r="A3486" s="282"/>
      <c r="B3486" s="95"/>
      <c r="C3486" s="95"/>
      <c r="D3486" s="101"/>
      <c r="E3486" s="102"/>
      <c r="F3486" s="268" t="s">
        <v>32</v>
      </c>
      <c r="G3486" s="283">
        <f>SUBTOTAL(9,G3478:G3485)</f>
        <v>0</v>
      </c>
    </row>
    <row r="3487" spans="1:7" ht="24" customHeight="1" x14ac:dyDescent="0.2">
      <c r="A3487" s="282"/>
      <c r="B3487" s="95"/>
      <c r="C3487" s="266" t="s">
        <v>606</v>
      </c>
      <c r="D3487" s="101"/>
      <c r="E3487" s="102"/>
      <c r="F3487" s="103"/>
      <c r="G3487" s="284"/>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1">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1">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1">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1">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1">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1">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1">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1">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1">
        <f t="shared" si="1050"/>
        <v>0</v>
      </c>
    </row>
    <row r="3497" spans="1:7" ht="24" customHeight="1" x14ac:dyDescent="0.2">
      <c r="A3497" s="285"/>
      <c r="B3497" s="101"/>
      <c r="C3497" s="95"/>
      <c r="D3497" s="101"/>
      <c r="E3497" s="102"/>
      <c r="F3497" s="268" t="s">
        <v>33</v>
      </c>
      <c r="G3497" s="283">
        <f>SUBTOTAL(9,G3488:G3496)</f>
        <v>0</v>
      </c>
    </row>
    <row r="3498" spans="1:7" ht="24" customHeight="1" x14ac:dyDescent="0.2">
      <c r="A3498" s="286"/>
      <c r="B3498" s="101"/>
      <c r="C3498" s="95"/>
      <c r="D3498" s="101"/>
      <c r="E3498" s="102"/>
      <c r="F3498" s="103"/>
      <c r="G3498" s="284"/>
    </row>
    <row r="3499" spans="1:7" ht="24" customHeight="1" x14ac:dyDescent="0.2">
      <c r="A3499" s="287" t="str">
        <f>B3457</f>
        <v/>
      </c>
      <c r="B3499" s="288" t="str">
        <f>C3457</f>
        <v/>
      </c>
      <c r="C3499" s="109"/>
      <c r="D3499" s="109" t="s">
        <v>34</v>
      </c>
      <c r="E3499" s="110"/>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7" t="str">
        <f>Comitente</f>
        <v>CA.ME. SAN JUAN SOCIEDAD DEL ESTADO</v>
      </c>
      <c r="C3502" s="92"/>
      <c r="D3502" s="98"/>
      <c r="E3502" s="98"/>
      <c r="F3502" s="99"/>
      <c r="G3502" s="273"/>
    </row>
    <row r="3503" spans="1:7" ht="24" customHeight="1" x14ac:dyDescent="0.2">
      <c r="A3503" s="272" t="s">
        <v>603</v>
      </c>
      <c r="B3503" s="97">
        <f>Contratista</f>
        <v>0</v>
      </c>
      <c r="C3503" s="93"/>
      <c r="D3503" s="93"/>
      <c r="E3503" s="93"/>
      <c r="F3503" s="100"/>
      <c r="G3503" s="274"/>
    </row>
    <row r="3504" spans="1:7" ht="24" customHeight="1" x14ac:dyDescent="0.2">
      <c r="A3504" s="272" t="s">
        <v>24</v>
      </c>
      <c r="B3504" s="97" t="str">
        <f>Obra</f>
        <v>CIERRE PERIMETRAL - OBRA CIVIL Ca.Me. SAN JUAN S.E.</v>
      </c>
      <c r="C3504" s="93"/>
      <c r="D3504" s="93"/>
      <c r="E3504" s="93"/>
      <c r="F3504" s="100" t="s">
        <v>38</v>
      </c>
      <c r="G3504" s="275">
        <f>Fecha_Base</f>
        <v>44711</v>
      </c>
    </row>
    <row r="3505" spans="1:123" ht="24" customHeight="1" x14ac:dyDescent="0.2">
      <c r="A3505" s="276" t="s">
        <v>601</v>
      </c>
      <c r="B3505" s="94" t="str">
        <f>Ubicación</f>
        <v>DEPARTAMENTO SARMIENTO</v>
      </c>
      <c r="C3505" s="94"/>
      <c r="D3505" s="101"/>
      <c r="E3505" s="102"/>
      <c r="F3505" s="103"/>
      <c r="G3505" s="277"/>
    </row>
    <row r="3506" spans="1:123" ht="24" customHeight="1" x14ac:dyDescent="0.2">
      <c r="A3506" s="276" t="s">
        <v>39</v>
      </c>
      <c r="B3506" s="104" t="str">
        <f>IFERROR(VALUE(LEFT(B3507,FIND(".",B3507)-1)),"")</f>
        <v/>
      </c>
      <c r="C3506" s="95" t="str">
        <f>IFERROR(VLOOKUP(B3506,Tabla_CyP,2,FALSE),"")</f>
        <v/>
      </c>
      <c r="D3506" s="95"/>
      <c r="E3506" s="102"/>
      <c r="F3506" s="103"/>
      <c r="G3506" s="277"/>
    </row>
    <row r="3507" spans="1:123" ht="24" customHeight="1" x14ac:dyDescent="0.2">
      <c r="A3507" s="276" t="s">
        <v>25</v>
      </c>
      <c r="B3507" s="105" t="str">
        <f>IFERROR(VLOOKUP(COUNTIF($A$1:A3507,"ANALISIS DE PRECIOS"),Tabla_NumeroItem,2,FALSE),"")</f>
        <v/>
      </c>
      <c r="C3507" s="95" t="str">
        <f>IFERROR(VLOOKUP(B3507,Tabla_CyP,2,FALSE),"")</f>
        <v/>
      </c>
      <c r="D3507" s="101"/>
      <c r="E3507" s="102"/>
      <c r="F3507" s="100" t="s">
        <v>26</v>
      </c>
      <c r="G3507" s="278" t="str">
        <f>IFERROR(VLOOKUP(B3507,Tabla_CyP,4,FALSE),"")</f>
        <v/>
      </c>
    </row>
    <row r="3508" spans="1:123" ht="24" customHeight="1" x14ac:dyDescent="0.2">
      <c r="A3508" s="276"/>
      <c r="B3508" s="94"/>
      <c r="C3508" s="95"/>
      <c r="D3508" s="101"/>
      <c r="E3508" s="102"/>
      <c r="F3508" s="103"/>
      <c r="G3508" s="277"/>
    </row>
    <row r="3509" spans="1:123" ht="24" customHeight="1" x14ac:dyDescent="0.2">
      <c r="A3509" s="378" t="s">
        <v>507</v>
      </c>
      <c r="B3509" s="379"/>
      <c r="C3509" s="380" t="s">
        <v>0</v>
      </c>
      <c r="D3509" s="380" t="s">
        <v>27</v>
      </c>
      <c r="E3509" s="386" t="s">
        <v>28</v>
      </c>
      <c r="F3509" s="388" t="s">
        <v>29</v>
      </c>
      <c r="G3509" s="388" t="s">
        <v>30</v>
      </c>
    </row>
    <row r="3510" spans="1:123" s="107" customFormat="1" ht="24" customHeight="1" x14ac:dyDescent="0.2">
      <c r="A3510" s="106" t="s">
        <v>508</v>
      </c>
      <c r="B3510" s="106" t="s">
        <v>509</v>
      </c>
      <c r="C3510" s="381"/>
      <c r="D3510" s="381"/>
      <c r="E3510" s="387"/>
      <c r="F3510" s="389"/>
      <c r="G3510" s="389"/>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9"/>
      <c r="B3511" s="108"/>
      <c r="C3511" s="267" t="s">
        <v>604</v>
      </c>
      <c r="D3511" s="109"/>
      <c r="E3511" s="110"/>
      <c r="F3511" s="111"/>
      <c r="G3511" s="280"/>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1">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1">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1">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1">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1">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1">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1">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1">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1">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1">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1">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1">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1">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1">
        <f t="shared" si="1055"/>
        <v>0</v>
      </c>
    </row>
    <row r="3526" spans="1:7" ht="24" customHeight="1" x14ac:dyDescent="0.2">
      <c r="A3526" s="282"/>
      <c r="B3526" s="95"/>
      <c r="C3526" s="95"/>
      <c r="D3526" s="101"/>
      <c r="E3526" s="102"/>
      <c r="F3526" s="268" t="s">
        <v>31</v>
      </c>
      <c r="G3526" s="283">
        <f>SUBTOTAL(9,G3512:G3525)</f>
        <v>0</v>
      </c>
    </row>
    <row r="3527" spans="1:7" ht="24" customHeight="1" x14ac:dyDescent="0.2">
      <c r="A3527" s="282"/>
      <c r="B3527" s="95"/>
      <c r="C3527" s="266" t="s">
        <v>605</v>
      </c>
      <c r="D3527" s="101"/>
      <c r="E3527" s="102"/>
      <c r="F3527" s="103"/>
      <c r="G3527" s="284"/>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1">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1">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1">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1">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1">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1">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1">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1">
        <f t="shared" si="1060"/>
        <v>0</v>
      </c>
    </row>
    <row r="3536" spans="1:7" ht="24" customHeight="1" x14ac:dyDescent="0.2">
      <c r="A3536" s="282"/>
      <c r="B3536" s="95"/>
      <c r="C3536" s="95"/>
      <c r="D3536" s="101"/>
      <c r="E3536" s="102"/>
      <c r="F3536" s="268" t="s">
        <v>32</v>
      </c>
      <c r="G3536" s="283">
        <f>SUBTOTAL(9,G3528:G3535)</f>
        <v>0</v>
      </c>
    </row>
    <row r="3537" spans="1:7" ht="24" customHeight="1" x14ac:dyDescent="0.2">
      <c r="A3537" s="282"/>
      <c r="B3537" s="95"/>
      <c r="C3537" s="266" t="s">
        <v>606</v>
      </c>
      <c r="D3537" s="101"/>
      <c r="E3537" s="102"/>
      <c r="F3537" s="103"/>
      <c r="G3537" s="284"/>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1">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1">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1">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1">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1">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1">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1">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1">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1">
        <f t="shared" si="1065"/>
        <v>0</v>
      </c>
    </row>
    <row r="3547" spans="1:7" ht="24" customHeight="1" x14ac:dyDescent="0.2">
      <c r="A3547" s="285"/>
      <c r="B3547" s="101"/>
      <c r="C3547" s="95"/>
      <c r="D3547" s="101"/>
      <c r="E3547" s="102"/>
      <c r="F3547" s="268" t="s">
        <v>33</v>
      </c>
      <c r="G3547" s="283">
        <f>SUBTOTAL(9,G3538:G3546)</f>
        <v>0</v>
      </c>
    </row>
    <row r="3548" spans="1:7" ht="24" customHeight="1" x14ac:dyDescent="0.2">
      <c r="A3548" s="286"/>
      <c r="B3548" s="101"/>
      <c r="C3548" s="95"/>
      <c r="D3548" s="101"/>
      <c r="E3548" s="102"/>
      <c r="F3548" s="103"/>
      <c r="G3548" s="284"/>
    </row>
    <row r="3549" spans="1:7" ht="24" customHeight="1" x14ac:dyDescent="0.2">
      <c r="A3549" s="287" t="str">
        <f>B3507</f>
        <v/>
      </c>
      <c r="B3549" s="288" t="str">
        <f>C3507</f>
        <v/>
      </c>
      <c r="C3549" s="109"/>
      <c r="D3549" s="109" t="s">
        <v>34</v>
      </c>
      <c r="E3549" s="110"/>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7" t="str">
        <f>Comitente</f>
        <v>CA.ME. SAN JUAN SOCIEDAD DEL ESTADO</v>
      </c>
      <c r="C3552" s="92"/>
      <c r="D3552" s="98"/>
      <c r="E3552" s="98"/>
      <c r="F3552" s="99"/>
      <c r="G3552" s="273"/>
    </row>
    <row r="3553" spans="1:123" ht="24" customHeight="1" x14ac:dyDescent="0.2">
      <c r="A3553" s="272" t="s">
        <v>603</v>
      </c>
      <c r="B3553" s="97">
        <f>Contratista</f>
        <v>0</v>
      </c>
      <c r="C3553" s="93"/>
      <c r="D3553" s="93"/>
      <c r="E3553" s="93"/>
      <c r="F3553" s="100"/>
      <c r="G3553" s="274"/>
    </row>
    <row r="3554" spans="1:123" ht="24" customHeight="1" x14ac:dyDescent="0.2">
      <c r="A3554" s="272" t="s">
        <v>24</v>
      </c>
      <c r="B3554" s="97" t="str">
        <f>Obra</f>
        <v>CIERRE PERIMETRAL - OBRA CIVIL Ca.Me. SAN JUAN S.E.</v>
      </c>
      <c r="C3554" s="93"/>
      <c r="D3554" s="93"/>
      <c r="E3554" s="93"/>
      <c r="F3554" s="100" t="s">
        <v>38</v>
      </c>
      <c r="G3554" s="275">
        <f>Fecha_Base</f>
        <v>44711</v>
      </c>
    </row>
    <row r="3555" spans="1:123" ht="24" customHeight="1" x14ac:dyDescent="0.2">
      <c r="A3555" s="276" t="s">
        <v>601</v>
      </c>
      <c r="B3555" s="94" t="str">
        <f>Ubicación</f>
        <v>DEPARTAMENTO SARMIENTO</v>
      </c>
      <c r="C3555" s="94"/>
      <c r="D3555" s="101"/>
      <c r="E3555" s="102"/>
      <c r="F3555" s="103"/>
      <c r="G3555" s="277"/>
    </row>
    <row r="3556" spans="1:123" ht="24" customHeight="1" x14ac:dyDescent="0.2">
      <c r="A3556" s="276" t="s">
        <v>39</v>
      </c>
      <c r="B3556" s="104" t="str">
        <f>IFERROR(VALUE(LEFT(B3557,FIND(".",B3557)-1)),"")</f>
        <v/>
      </c>
      <c r="C3556" s="95" t="str">
        <f>IFERROR(VLOOKUP(B3556,Tabla_CyP,2,FALSE),"")</f>
        <v/>
      </c>
      <c r="D3556" s="95"/>
      <c r="E3556" s="102"/>
      <c r="F3556" s="103"/>
      <c r="G3556" s="277"/>
    </row>
    <row r="3557" spans="1:123" ht="24" customHeight="1" x14ac:dyDescent="0.2">
      <c r="A3557" s="276" t="s">
        <v>25</v>
      </c>
      <c r="B3557" s="105" t="str">
        <f>IFERROR(VLOOKUP(COUNTIF($A$1:A3557,"ANALISIS DE PRECIOS"),Tabla_NumeroItem,2,FALSE),"")</f>
        <v/>
      </c>
      <c r="C3557" s="95" t="str">
        <f>IFERROR(VLOOKUP(B3557,Tabla_CyP,2,FALSE),"")</f>
        <v/>
      </c>
      <c r="D3557" s="101"/>
      <c r="E3557" s="102"/>
      <c r="F3557" s="100" t="s">
        <v>26</v>
      </c>
      <c r="G3557" s="278" t="str">
        <f>IFERROR(VLOOKUP(B3557,Tabla_CyP,4,FALSE),"")</f>
        <v/>
      </c>
    </row>
    <row r="3558" spans="1:123" ht="24" customHeight="1" x14ac:dyDescent="0.2">
      <c r="A3558" s="276"/>
      <c r="B3558" s="94"/>
      <c r="C3558" s="95"/>
      <c r="D3558" s="101"/>
      <c r="E3558" s="102"/>
      <c r="F3558" s="103"/>
      <c r="G3558" s="277"/>
    </row>
    <row r="3559" spans="1:123" ht="24" customHeight="1" x14ac:dyDescent="0.2">
      <c r="A3559" s="378" t="s">
        <v>507</v>
      </c>
      <c r="B3559" s="379"/>
      <c r="C3559" s="380" t="s">
        <v>0</v>
      </c>
      <c r="D3559" s="380" t="s">
        <v>27</v>
      </c>
      <c r="E3559" s="386" t="s">
        <v>28</v>
      </c>
      <c r="F3559" s="388" t="s">
        <v>29</v>
      </c>
      <c r="G3559" s="388" t="s">
        <v>30</v>
      </c>
    </row>
    <row r="3560" spans="1:123" s="107" customFormat="1" ht="24" customHeight="1" x14ac:dyDescent="0.2">
      <c r="A3560" s="106" t="s">
        <v>508</v>
      </c>
      <c r="B3560" s="106" t="s">
        <v>509</v>
      </c>
      <c r="C3560" s="381"/>
      <c r="D3560" s="381"/>
      <c r="E3560" s="387"/>
      <c r="F3560" s="389"/>
      <c r="G3560" s="389"/>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9"/>
      <c r="B3561" s="108"/>
      <c r="C3561" s="267" t="s">
        <v>604</v>
      </c>
      <c r="D3561" s="109"/>
      <c r="E3561" s="110"/>
      <c r="F3561" s="111"/>
      <c r="G3561" s="280"/>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1">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1">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1">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1">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1">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1">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1">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1">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1">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1">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1">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1">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1">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1">
        <f t="shared" si="1070"/>
        <v>0</v>
      </c>
    </row>
    <row r="3576" spans="1:7" ht="24" customHeight="1" x14ac:dyDescent="0.2">
      <c r="A3576" s="282"/>
      <c r="B3576" s="95"/>
      <c r="C3576" s="95"/>
      <c r="D3576" s="101"/>
      <c r="E3576" s="102"/>
      <c r="F3576" s="268" t="s">
        <v>31</v>
      </c>
      <c r="G3576" s="283">
        <f>SUBTOTAL(9,G3562:G3575)</f>
        <v>0</v>
      </c>
    </row>
    <row r="3577" spans="1:7" ht="24" customHeight="1" x14ac:dyDescent="0.2">
      <c r="A3577" s="282"/>
      <c r="B3577" s="95"/>
      <c r="C3577" s="266" t="s">
        <v>605</v>
      </c>
      <c r="D3577" s="101"/>
      <c r="E3577" s="102"/>
      <c r="F3577" s="103"/>
      <c r="G3577" s="284"/>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1">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1">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1">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1">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1">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1">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1">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1">
        <f t="shared" si="1075"/>
        <v>0</v>
      </c>
    </row>
    <row r="3586" spans="1:7" ht="24" customHeight="1" x14ac:dyDescent="0.2">
      <c r="A3586" s="282"/>
      <c r="B3586" s="95"/>
      <c r="C3586" s="95"/>
      <c r="D3586" s="101"/>
      <c r="E3586" s="102"/>
      <c r="F3586" s="268" t="s">
        <v>32</v>
      </c>
      <c r="G3586" s="283">
        <f>SUBTOTAL(9,G3578:G3585)</f>
        <v>0</v>
      </c>
    </row>
    <row r="3587" spans="1:7" ht="24" customHeight="1" x14ac:dyDescent="0.2">
      <c r="A3587" s="282"/>
      <c r="B3587" s="95"/>
      <c r="C3587" s="266" t="s">
        <v>606</v>
      </c>
      <c r="D3587" s="101"/>
      <c r="E3587" s="102"/>
      <c r="F3587" s="103"/>
      <c r="G3587" s="284"/>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1">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1">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1">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1">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1">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1">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1">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1">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1">
        <f t="shared" si="1080"/>
        <v>0</v>
      </c>
    </row>
    <row r="3597" spans="1:7" ht="24" customHeight="1" x14ac:dyDescent="0.2">
      <c r="A3597" s="285"/>
      <c r="B3597" s="101"/>
      <c r="C3597" s="95"/>
      <c r="D3597" s="101"/>
      <c r="E3597" s="102"/>
      <c r="F3597" s="268" t="s">
        <v>33</v>
      </c>
      <c r="G3597" s="283">
        <f>SUBTOTAL(9,G3588:G3596)</f>
        <v>0</v>
      </c>
    </row>
    <row r="3598" spans="1:7" ht="24" customHeight="1" x14ac:dyDescent="0.2">
      <c r="A3598" s="286"/>
      <c r="B3598" s="101"/>
      <c r="C3598" s="95"/>
      <c r="D3598" s="101"/>
      <c r="E3598" s="102"/>
      <c r="F3598" s="103"/>
      <c r="G3598" s="284"/>
    </row>
    <row r="3599" spans="1:7" ht="24" customHeight="1" x14ac:dyDescent="0.2">
      <c r="A3599" s="287" t="str">
        <f>B3557</f>
        <v/>
      </c>
      <c r="B3599" s="288" t="str">
        <f>C3557</f>
        <v/>
      </c>
      <c r="C3599" s="109"/>
      <c r="D3599" s="109" t="s">
        <v>34</v>
      </c>
      <c r="E3599" s="110"/>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7" t="str">
        <f>Comitente</f>
        <v>CA.ME. SAN JUAN SOCIEDAD DEL ESTADO</v>
      </c>
      <c r="C3602" s="92"/>
      <c r="D3602" s="98"/>
      <c r="E3602" s="98"/>
      <c r="F3602" s="99"/>
      <c r="G3602" s="273"/>
    </row>
    <row r="3603" spans="1:123" ht="24" customHeight="1" x14ac:dyDescent="0.2">
      <c r="A3603" s="272" t="s">
        <v>603</v>
      </c>
      <c r="B3603" s="97">
        <f>Contratista</f>
        <v>0</v>
      </c>
      <c r="C3603" s="93"/>
      <c r="D3603" s="93"/>
      <c r="E3603" s="93"/>
      <c r="F3603" s="100"/>
      <c r="G3603" s="274"/>
    </row>
    <row r="3604" spans="1:123" ht="24" customHeight="1" x14ac:dyDescent="0.2">
      <c r="A3604" s="272" t="s">
        <v>24</v>
      </c>
      <c r="B3604" s="97" t="str">
        <f>Obra</f>
        <v>CIERRE PERIMETRAL - OBRA CIVIL Ca.Me. SAN JUAN S.E.</v>
      </c>
      <c r="C3604" s="93"/>
      <c r="D3604" s="93"/>
      <c r="E3604" s="93"/>
      <c r="F3604" s="100" t="s">
        <v>38</v>
      </c>
      <c r="G3604" s="275">
        <f>Fecha_Base</f>
        <v>44711</v>
      </c>
    </row>
    <row r="3605" spans="1:123" ht="24" customHeight="1" x14ac:dyDescent="0.2">
      <c r="A3605" s="276" t="s">
        <v>601</v>
      </c>
      <c r="B3605" s="94" t="str">
        <f>Ubicación</f>
        <v>DEPARTAMENTO SARMIENTO</v>
      </c>
      <c r="C3605" s="94"/>
      <c r="D3605" s="101"/>
      <c r="E3605" s="102"/>
      <c r="F3605" s="103"/>
      <c r="G3605" s="277"/>
    </row>
    <row r="3606" spans="1:123" ht="24" customHeight="1" x14ac:dyDescent="0.2">
      <c r="A3606" s="276" t="s">
        <v>39</v>
      </c>
      <c r="B3606" s="104" t="str">
        <f>IFERROR(VALUE(LEFT(B3607,FIND(".",B3607)-1)),"")</f>
        <v/>
      </c>
      <c r="C3606" s="95" t="str">
        <f>IFERROR(VLOOKUP(B3606,Tabla_CyP,2,FALSE),"")</f>
        <v/>
      </c>
      <c r="D3606" s="95"/>
      <c r="E3606" s="102"/>
      <c r="F3606" s="103"/>
      <c r="G3606" s="277"/>
    </row>
    <row r="3607" spans="1:123" ht="24" customHeight="1" x14ac:dyDescent="0.2">
      <c r="A3607" s="276" t="s">
        <v>25</v>
      </c>
      <c r="B3607" s="105" t="str">
        <f>IFERROR(VLOOKUP(COUNTIF($A$1:A3607,"ANALISIS DE PRECIOS"),Tabla_NumeroItem,2,FALSE),"")</f>
        <v/>
      </c>
      <c r="C3607" s="95" t="str">
        <f>IFERROR(VLOOKUP(B3607,Tabla_CyP,2,FALSE),"")</f>
        <v/>
      </c>
      <c r="D3607" s="101"/>
      <c r="E3607" s="102"/>
      <c r="F3607" s="100" t="s">
        <v>26</v>
      </c>
      <c r="G3607" s="278" t="str">
        <f>IFERROR(VLOOKUP(B3607,Tabla_CyP,4,FALSE),"")</f>
        <v/>
      </c>
    </row>
    <row r="3608" spans="1:123" ht="24" customHeight="1" x14ac:dyDescent="0.2">
      <c r="A3608" s="276"/>
      <c r="B3608" s="94"/>
      <c r="C3608" s="95"/>
      <c r="D3608" s="101"/>
      <c r="E3608" s="102"/>
      <c r="F3608" s="103"/>
      <c r="G3608" s="277"/>
    </row>
    <row r="3609" spans="1:123" ht="24" customHeight="1" x14ac:dyDescent="0.2">
      <c r="A3609" s="378" t="s">
        <v>507</v>
      </c>
      <c r="B3609" s="379"/>
      <c r="C3609" s="380" t="s">
        <v>0</v>
      </c>
      <c r="D3609" s="380" t="s">
        <v>27</v>
      </c>
      <c r="E3609" s="386" t="s">
        <v>28</v>
      </c>
      <c r="F3609" s="388" t="s">
        <v>29</v>
      </c>
      <c r="G3609" s="388" t="s">
        <v>30</v>
      </c>
    </row>
    <row r="3610" spans="1:123" s="107" customFormat="1" ht="24" customHeight="1" x14ac:dyDescent="0.2">
      <c r="A3610" s="106" t="s">
        <v>508</v>
      </c>
      <c r="B3610" s="106" t="s">
        <v>509</v>
      </c>
      <c r="C3610" s="381"/>
      <c r="D3610" s="381"/>
      <c r="E3610" s="387"/>
      <c r="F3610" s="389"/>
      <c r="G3610" s="389"/>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9"/>
      <c r="B3611" s="108"/>
      <c r="C3611" s="267" t="s">
        <v>604</v>
      </c>
      <c r="D3611" s="109"/>
      <c r="E3611" s="110"/>
      <c r="F3611" s="111"/>
      <c r="G3611" s="280"/>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1">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1">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1">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1">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1">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1">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1">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1">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1">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1">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1">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1">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1">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1">
        <f t="shared" si="1085"/>
        <v>0</v>
      </c>
    </row>
    <row r="3626" spans="1:7" ht="24" customHeight="1" x14ac:dyDescent="0.2">
      <c r="A3626" s="282"/>
      <c r="B3626" s="95"/>
      <c r="C3626" s="95"/>
      <c r="D3626" s="101"/>
      <c r="E3626" s="102"/>
      <c r="F3626" s="268" t="s">
        <v>31</v>
      </c>
      <c r="G3626" s="283">
        <f>SUBTOTAL(9,G3612:G3625)</f>
        <v>0</v>
      </c>
    </row>
    <row r="3627" spans="1:7" ht="24" customHeight="1" x14ac:dyDescent="0.2">
      <c r="A3627" s="282"/>
      <c r="B3627" s="95"/>
      <c r="C3627" s="266" t="s">
        <v>605</v>
      </c>
      <c r="D3627" s="101"/>
      <c r="E3627" s="102"/>
      <c r="F3627" s="103"/>
      <c r="G3627" s="284"/>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1">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1">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1">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1">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1">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1">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1">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1">
        <f t="shared" si="1090"/>
        <v>0</v>
      </c>
    </row>
    <row r="3636" spans="1:7" ht="24" customHeight="1" x14ac:dyDescent="0.2">
      <c r="A3636" s="282"/>
      <c r="B3636" s="95"/>
      <c r="C3636" s="95"/>
      <c r="D3636" s="101"/>
      <c r="E3636" s="102"/>
      <c r="F3636" s="268" t="s">
        <v>32</v>
      </c>
      <c r="G3636" s="283">
        <f>SUBTOTAL(9,G3628:G3635)</f>
        <v>0</v>
      </c>
    </row>
    <row r="3637" spans="1:7" ht="24" customHeight="1" x14ac:dyDescent="0.2">
      <c r="A3637" s="282"/>
      <c r="B3637" s="95"/>
      <c r="C3637" s="266" t="s">
        <v>606</v>
      </c>
      <c r="D3637" s="101"/>
      <c r="E3637" s="102"/>
      <c r="F3637" s="103"/>
      <c r="G3637" s="284"/>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1">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1">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1">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1">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1">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1">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1">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1">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1">
        <f t="shared" si="1095"/>
        <v>0</v>
      </c>
    </row>
    <row r="3647" spans="1:7" ht="24" customHeight="1" x14ac:dyDescent="0.2">
      <c r="A3647" s="285"/>
      <c r="B3647" s="101"/>
      <c r="C3647" s="95"/>
      <c r="D3647" s="101"/>
      <c r="E3647" s="102"/>
      <c r="F3647" s="268" t="s">
        <v>33</v>
      </c>
      <c r="G3647" s="283">
        <f>SUBTOTAL(9,G3638:G3646)</f>
        <v>0</v>
      </c>
    </row>
    <row r="3648" spans="1:7" ht="24" customHeight="1" x14ac:dyDescent="0.2">
      <c r="A3648" s="286"/>
      <c r="B3648" s="101"/>
      <c r="C3648" s="95"/>
      <c r="D3648" s="101"/>
      <c r="E3648" s="102"/>
      <c r="F3648" s="103"/>
      <c r="G3648" s="284"/>
    </row>
    <row r="3649" spans="1:123" ht="24" customHeight="1" x14ac:dyDescent="0.2">
      <c r="A3649" s="287" t="str">
        <f>B3607</f>
        <v/>
      </c>
      <c r="B3649" s="288" t="str">
        <f>C3607</f>
        <v/>
      </c>
      <c r="C3649" s="109"/>
      <c r="D3649" s="109" t="s">
        <v>34</v>
      </c>
      <c r="E3649" s="110"/>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7" t="str">
        <f>Comitente</f>
        <v>CA.ME. SAN JUAN SOCIEDAD DEL ESTADO</v>
      </c>
      <c r="C3652" s="92"/>
      <c r="D3652" s="98"/>
      <c r="E3652" s="98"/>
      <c r="F3652" s="99"/>
      <c r="G3652" s="273"/>
    </row>
    <row r="3653" spans="1:123" ht="24" customHeight="1" x14ac:dyDescent="0.2">
      <c r="A3653" s="272" t="s">
        <v>603</v>
      </c>
      <c r="B3653" s="97">
        <f>Contratista</f>
        <v>0</v>
      </c>
      <c r="C3653" s="93"/>
      <c r="D3653" s="93"/>
      <c r="E3653" s="93"/>
      <c r="F3653" s="100"/>
      <c r="G3653" s="274"/>
    </row>
    <row r="3654" spans="1:123" ht="24" customHeight="1" x14ac:dyDescent="0.2">
      <c r="A3654" s="272" t="s">
        <v>24</v>
      </c>
      <c r="B3654" s="97" t="str">
        <f>Obra</f>
        <v>CIERRE PERIMETRAL - OBRA CIVIL Ca.Me. SAN JUAN S.E.</v>
      </c>
      <c r="C3654" s="93"/>
      <c r="D3654" s="93"/>
      <c r="E3654" s="93"/>
      <c r="F3654" s="100" t="s">
        <v>38</v>
      </c>
      <c r="G3654" s="275">
        <f>Fecha_Base</f>
        <v>44711</v>
      </c>
    </row>
    <row r="3655" spans="1:123" ht="24" customHeight="1" x14ac:dyDescent="0.2">
      <c r="A3655" s="276" t="s">
        <v>601</v>
      </c>
      <c r="B3655" s="94" t="str">
        <f>Ubicación</f>
        <v>DEPARTAMENTO SARMIENTO</v>
      </c>
      <c r="C3655" s="94"/>
      <c r="D3655" s="101"/>
      <c r="E3655" s="102"/>
      <c r="F3655" s="103"/>
      <c r="G3655" s="277"/>
    </row>
    <row r="3656" spans="1:123" ht="24" customHeight="1" x14ac:dyDescent="0.2">
      <c r="A3656" s="276" t="s">
        <v>39</v>
      </c>
      <c r="B3656" s="104" t="str">
        <f>IFERROR(VALUE(LEFT(B3657,FIND(".",B3657)-1)),"")</f>
        <v/>
      </c>
      <c r="C3656" s="95" t="str">
        <f>IFERROR(VLOOKUP(B3656,Tabla_CyP,2,FALSE),"")</f>
        <v/>
      </c>
      <c r="D3656" s="95"/>
      <c r="E3656" s="102"/>
      <c r="F3656" s="103"/>
      <c r="G3656" s="277"/>
    </row>
    <row r="3657" spans="1:123" ht="24" customHeight="1" x14ac:dyDescent="0.2">
      <c r="A3657" s="276" t="s">
        <v>25</v>
      </c>
      <c r="B3657" s="105" t="str">
        <f>IFERROR(VLOOKUP(COUNTIF($A$1:A3657,"ANALISIS DE PRECIOS"),Tabla_NumeroItem,2,FALSE),"")</f>
        <v/>
      </c>
      <c r="C3657" s="382" t="str">
        <f>IFERROR(VLOOKUP(B3657,Tabla_CyP,2,FALSE),"")</f>
        <v/>
      </c>
      <c r="D3657" s="382"/>
      <c r="E3657" s="102"/>
      <c r="F3657" s="100" t="s">
        <v>26</v>
      </c>
      <c r="G3657" s="278" t="str">
        <f>IFERROR(VLOOKUP(B3657,Tabla_CyP,4,FALSE),"")</f>
        <v/>
      </c>
    </row>
    <row r="3658" spans="1:123" ht="24" customHeight="1" x14ac:dyDescent="0.2">
      <c r="A3658" s="276"/>
      <c r="B3658" s="94"/>
      <c r="C3658" s="383"/>
      <c r="D3658" s="383"/>
      <c r="E3658" s="102"/>
      <c r="F3658" s="103"/>
      <c r="G3658" s="277"/>
    </row>
    <row r="3659" spans="1:123" ht="24" customHeight="1" x14ac:dyDescent="0.2">
      <c r="A3659" s="378" t="s">
        <v>507</v>
      </c>
      <c r="B3659" s="379"/>
      <c r="C3659" s="380" t="s">
        <v>0</v>
      </c>
      <c r="D3659" s="380" t="s">
        <v>27</v>
      </c>
      <c r="E3659" s="386" t="s">
        <v>28</v>
      </c>
      <c r="F3659" s="388" t="s">
        <v>29</v>
      </c>
      <c r="G3659" s="388" t="s">
        <v>30</v>
      </c>
    </row>
    <row r="3660" spans="1:123" s="107" customFormat="1" ht="24" customHeight="1" x14ac:dyDescent="0.2">
      <c r="A3660" s="106" t="s">
        <v>508</v>
      </c>
      <c r="B3660" s="106" t="s">
        <v>509</v>
      </c>
      <c r="C3660" s="381"/>
      <c r="D3660" s="381"/>
      <c r="E3660" s="387"/>
      <c r="F3660" s="389"/>
      <c r="G3660" s="389"/>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9"/>
      <c r="B3661" s="108"/>
      <c r="C3661" s="267" t="s">
        <v>604</v>
      </c>
      <c r="D3661" s="109"/>
      <c r="E3661" s="110"/>
      <c r="F3661" s="111"/>
      <c r="G3661" s="280"/>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1">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1">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1">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1">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1">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1">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1">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1">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1">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1">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1">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1">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1">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1">
        <f t="shared" si="1100"/>
        <v>0</v>
      </c>
    </row>
    <row r="3676" spans="1:7" ht="24" customHeight="1" x14ac:dyDescent="0.2">
      <c r="A3676" s="282"/>
      <c r="B3676" s="95"/>
      <c r="C3676" s="95"/>
      <c r="D3676" s="101"/>
      <c r="E3676" s="102"/>
      <c r="F3676" s="268" t="s">
        <v>31</v>
      </c>
      <c r="G3676" s="283">
        <f>SUBTOTAL(9,G3662:G3675)</f>
        <v>0</v>
      </c>
    </row>
    <row r="3677" spans="1:7" ht="24" customHeight="1" x14ac:dyDescent="0.2">
      <c r="A3677" s="282"/>
      <c r="B3677" s="95"/>
      <c r="C3677" s="266" t="s">
        <v>605</v>
      </c>
      <c r="D3677" s="101"/>
      <c r="E3677" s="102"/>
      <c r="F3677" s="103"/>
      <c r="G3677" s="284"/>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1">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1">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1">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1">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1">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1">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1">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1">
        <f t="shared" si="1105"/>
        <v>0</v>
      </c>
    </row>
    <row r="3686" spans="1:7" ht="24" customHeight="1" x14ac:dyDescent="0.2">
      <c r="A3686" s="282"/>
      <c r="B3686" s="95"/>
      <c r="C3686" s="95"/>
      <c r="D3686" s="101"/>
      <c r="E3686" s="102"/>
      <c r="F3686" s="268" t="s">
        <v>32</v>
      </c>
      <c r="G3686" s="283">
        <f>SUBTOTAL(9,G3678:G3685)</f>
        <v>0</v>
      </c>
    </row>
    <row r="3687" spans="1:7" ht="24" customHeight="1" x14ac:dyDescent="0.2">
      <c r="A3687" s="282"/>
      <c r="B3687" s="95"/>
      <c r="C3687" s="266" t="s">
        <v>606</v>
      </c>
      <c r="D3687" s="101"/>
      <c r="E3687" s="102"/>
      <c r="F3687" s="103"/>
      <c r="G3687" s="284"/>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1">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1">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1">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1">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1">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1">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1">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1">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1">
        <f t="shared" si="1110"/>
        <v>0</v>
      </c>
    </row>
    <row r="3697" spans="1:123" ht="24" customHeight="1" x14ac:dyDescent="0.2">
      <c r="A3697" s="285"/>
      <c r="B3697" s="101"/>
      <c r="C3697" s="95"/>
      <c r="D3697" s="101"/>
      <c r="E3697" s="102"/>
      <c r="F3697" s="268" t="s">
        <v>33</v>
      </c>
      <c r="G3697" s="283">
        <f>SUBTOTAL(9,G3688:G3696)</f>
        <v>0</v>
      </c>
    </row>
    <row r="3698" spans="1:123" ht="24" customHeight="1" x14ac:dyDescent="0.2">
      <c r="A3698" s="286"/>
      <c r="B3698" s="101"/>
      <c r="C3698" s="95"/>
      <c r="D3698" s="101"/>
      <c r="E3698" s="102"/>
      <c r="F3698" s="103"/>
      <c r="G3698" s="284"/>
    </row>
    <row r="3699" spans="1:123" ht="24" customHeight="1" x14ac:dyDescent="0.2">
      <c r="A3699" s="287" t="str">
        <f>B3657</f>
        <v/>
      </c>
      <c r="B3699" s="377" t="str">
        <f>C3657</f>
        <v/>
      </c>
      <c r="C3699" s="377"/>
      <c r="D3699" s="109" t="s">
        <v>34</v>
      </c>
      <c r="E3699" s="110"/>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7" t="str">
        <f>Comitente</f>
        <v>CA.ME. SAN JUAN SOCIEDAD DEL ESTADO</v>
      </c>
      <c r="C3702" s="92"/>
      <c r="D3702" s="98"/>
      <c r="E3702" s="98"/>
      <c r="F3702" s="99"/>
      <c r="G3702" s="273"/>
    </row>
    <row r="3703" spans="1:123" ht="24" customHeight="1" x14ac:dyDescent="0.2">
      <c r="A3703" s="272" t="s">
        <v>603</v>
      </c>
      <c r="B3703" s="97">
        <f>Contratista</f>
        <v>0</v>
      </c>
      <c r="C3703" s="93"/>
      <c r="D3703" s="93"/>
      <c r="E3703" s="93"/>
      <c r="F3703" s="100"/>
      <c r="G3703" s="274"/>
    </row>
    <row r="3704" spans="1:123" ht="24" customHeight="1" x14ac:dyDescent="0.2">
      <c r="A3704" s="272" t="s">
        <v>24</v>
      </c>
      <c r="B3704" s="97" t="str">
        <f>Obra</f>
        <v>CIERRE PERIMETRAL - OBRA CIVIL Ca.Me. SAN JUAN S.E.</v>
      </c>
      <c r="C3704" s="93"/>
      <c r="D3704" s="93"/>
      <c r="E3704" s="93"/>
      <c r="F3704" s="100" t="s">
        <v>38</v>
      </c>
      <c r="G3704" s="275">
        <f>Fecha_Base</f>
        <v>44711</v>
      </c>
    </row>
    <row r="3705" spans="1:123" ht="24" customHeight="1" x14ac:dyDescent="0.2">
      <c r="A3705" s="276" t="s">
        <v>601</v>
      </c>
      <c r="B3705" s="94" t="str">
        <f>Ubicación</f>
        <v>DEPARTAMENTO SARMIENTO</v>
      </c>
      <c r="C3705" s="94"/>
      <c r="D3705" s="101"/>
      <c r="E3705" s="102"/>
      <c r="F3705" s="103"/>
      <c r="G3705" s="277"/>
    </row>
    <row r="3706" spans="1:123" ht="24" customHeight="1" x14ac:dyDescent="0.2">
      <c r="A3706" s="276" t="s">
        <v>39</v>
      </c>
      <c r="B3706" s="104" t="str">
        <f>IFERROR(VALUE(LEFT(B3707,FIND(".",B3707)-1)),"")</f>
        <v/>
      </c>
      <c r="C3706" s="95" t="str">
        <f>IFERROR(VLOOKUP(B3706,Tabla_CyP,2,FALSE),"")</f>
        <v/>
      </c>
      <c r="D3706" s="95"/>
      <c r="E3706" s="102"/>
      <c r="F3706" s="103"/>
      <c r="G3706" s="277"/>
    </row>
    <row r="3707" spans="1:123" ht="24" customHeight="1" x14ac:dyDescent="0.2">
      <c r="A3707" s="276" t="s">
        <v>25</v>
      </c>
      <c r="B3707" s="105" t="str">
        <f>IFERROR(VLOOKUP(COUNTIF($A$1:A3707,"ANALISIS DE PRECIOS"),Tabla_NumeroItem,2,FALSE),"")</f>
        <v/>
      </c>
      <c r="C3707" s="95" t="str">
        <f>IFERROR(VLOOKUP(B3707,Tabla_CyP,2,FALSE),"")</f>
        <v/>
      </c>
      <c r="D3707" s="101"/>
      <c r="E3707" s="102"/>
      <c r="F3707" s="100" t="s">
        <v>26</v>
      </c>
      <c r="G3707" s="278" t="str">
        <f>IFERROR(VLOOKUP(B3707,Tabla_CyP,4,FALSE),"")</f>
        <v/>
      </c>
    </row>
    <row r="3708" spans="1:123" ht="24" customHeight="1" x14ac:dyDescent="0.2">
      <c r="A3708" s="276"/>
      <c r="B3708" s="94"/>
      <c r="C3708" s="95"/>
      <c r="D3708" s="101"/>
      <c r="E3708" s="102"/>
      <c r="F3708" s="103"/>
      <c r="G3708" s="277"/>
    </row>
    <row r="3709" spans="1:123" ht="24" customHeight="1" x14ac:dyDescent="0.2">
      <c r="A3709" s="378" t="s">
        <v>507</v>
      </c>
      <c r="B3709" s="379"/>
      <c r="C3709" s="380" t="s">
        <v>0</v>
      </c>
      <c r="D3709" s="380" t="s">
        <v>27</v>
      </c>
      <c r="E3709" s="386" t="s">
        <v>28</v>
      </c>
      <c r="F3709" s="388" t="s">
        <v>29</v>
      </c>
      <c r="G3709" s="388" t="s">
        <v>30</v>
      </c>
    </row>
    <row r="3710" spans="1:123" s="107" customFormat="1" ht="24" customHeight="1" x14ac:dyDescent="0.2">
      <c r="A3710" s="106" t="s">
        <v>508</v>
      </c>
      <c r="B3710" s="106" t="s">
        <v>509</v>
      </c>
      <c r="C3710" s="381"/>
      <c r="D3710" s="381"/>
      <c r="E3710" s="387"/>
      <c r="F3710" s="389"/>
      <c r="G3710" s="389"/>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9"/>
      <c r="B3711" s="108"/>
      <c r="C3711" s="267" t="s">
        <v>604</v>
      </c>
      <c r="D3711" s="109"/>
      <c r="E3711" s="110"/>
      <c r="F3711" s="111"/>
      <c r="G3711" s="280"/>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1">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1">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1">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1">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1">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1">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1">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1">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1">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1">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1">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1">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1">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1">
        <f t="shared" si="1115"/>
        <v>0</v>
      </c>
    </row>
    <row r="3726" spans="1:7" ht="24" customHeight="1" x14ac:dyDescent="0.2">
      <c r="A3726" s="282"/>
      <c r="B3726" s="95"/>
      <c r="C3726" s="95"/>
      <c r="D3726" s="101"/>
      <c r="E3726" s="102"/>
      <c r="F3726" s="268" t="s">
        <v>31</v>
      </c>
      <c r="G3726" s="283">
        <f>SUBTOTAL(9,G3712:G3725)</f>
        <v>0</v>
      </c>
    </row>
    <row r="3727" spans="1:7" ht="24" customHeight="1" x14ac:dyDescent="0.2">
      <c r="A3727" s="282"/>
      <c r="B3727" s="95"/>
      <c r="C3727" s="266" t="s">
        <v>605</v>
      </c>
      <c r="D3727" s="101"/>
      <c r="E3727" s="102"/>
      <c r="F3727" s="103"/>
      <c r="G3727" s="284"/>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1">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1">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1">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1">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1">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1">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1">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1">
        <f t="shared" si="1120"/>
        <v>0</v>
      </c>
    </row>
    <row r="3736" spans="1:7" ht="24" customHeight="1" x14ac:dyDescent="0.2">
      <c r="A3736" s="282"/>
      <c r="B3736" s="95"/>
      <c r="C3736" s="95"/>
      <c r="D3736" s="101"/>
      <c r="E3736" s="102"/>
      <c r="F3736" s="268" t="s">
        <v>32</v>
      </c>
      <c r="G3736" s="283">
        <f>SUBTOTAL(9,G3728:G3735)</f>
        <v>0</v>
      </c>
    </row>
    <row r="3737" spans="1:7" ht="24" customHeight="1" x14ac:dyDescent="0.2">
      <c r="A3737" s="282"/>
      <c r="B3737" s="95"/>
      <c r="C3737" s="266" t="s">
        <v>606</v>
      </c>
      <c r="D3737" s="101"/>
      <c r="E3737" s="102"/>
      <c r="F3737" s="103"/>
      <c r="G3737" s="284"/>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1">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1">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1">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1">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1">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1">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1">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1">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1">
        <f t="shared" si="1125"/>
        <v>0</v>
      </c>
    </row>
    <row r="3747" spans="1:123" ht="24" customHeight="1" x14ac:dyDescent="0.2">
      <c r="A3747" s="285"/>
      <c r="B3747" s="101"/>
      <c r="C3747" s="95"/>
      <c r="D3747" s="101"/>
      <c r="E3747" s="102"/>
      <c r="F3747" s="268" t="s">
        <v>33</v>
      </c>
      <c r="G3747" s="283">
        <f>SUBTOTAL(9,G3738:G3746)</f>
        <v>0</v>
      </c>
    </row>
    <row r="3748" spans="1:123" ht="24" customHeight="1" x14ac:dyDescent="0.2">
      <c r="A3748" s="286"/>
      <c r="B3748" s="101"/>
      <c r="C3748" s="95"/>
      <c r="D3748" s="101"/>
      <c r="E3748" s="102"/>
      <c r="F3748" s="103"/>
      <c r="G3748" s="284"/>
    </row>
    <row r="3749" spans="1:123" ht="24" customHeight="1" x14ac:dyDescent="0.2">
      <c r="A3749" s="287" t="str">
        <f>B3707</f>
        <v/>
      </c>
      <c r="B3749" s="288" t="str">
        <f>C3707</f>
        <v/>
      </c>
      <c r="C3749" s="109"/>
      <c r="D3749" s="109" t="s">
        <v>34</v>
      </c>
      <c r="E3749" s="110"/>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7" t="str">
        <f>Comitente</f>
        <v>CA.ME. SAN JUAN SOCIEDAD DEL ESTADO</v>
      </c>
      <c r="C3752" s="92"/>
      <c r="D3752" s="98"/>
      <c r="E3752" s="98"/>
      <c r="F3752" s="99"/>
      <c r="G3752" s="273"/>
    </row>
    <row r="3753" spans="1:123" ht="24" customHeight="1" x14ac:dyDescent="0.2">
      <c r="A3753" s="272" t="s">
        <v>603</v>
      </c>
      <c r="B3753" s="97">
        <f>Contratista</f>
        <v>0</v>
      </c>
      <c r="C3753" s="93"/>
      <c r="D3753" s="93"/>
      <c r="E3753" s="93"/>
      <c r="F3753" s="100"/>
      <c r="G3753" s="274"/>
    </row>
    <row r="3754" spans="1:123" ht="24" customHeight="1" x14ac:dyDescent="0.2">
      <c r="A3754" s="272" t="s">
        <v>24</v>
      </c>
      <c r="B3754" s="97" t="str">
        <f>Obra</f>
        <v>CIERRE PERIMETRAL - OBRA CIVIL Ca.Me. SAN JUAN S.E.</v>
      </c>
      <c r="C3754" s="93"/>
      <c r="D3754" s="93"/>
      <c r="E3754" s="93"/>
      <c r="F3754" s="100" t="s">
        <v>38</v>
      </c>
      <c r="G3754" s="275">
        <f>Fecha_Base</f>
        <v>44711</v>
      </c>
    </row>
    <row r="3755" spans="1:123" ht="24" customHeight="1" x14ac:dyDescent="0.2">
      <c r="A3755" s="276" t="s">
        <v>601</v>
      </c>
      <c r="B3755" s="94" t="str">
        <f>Ubicación</f>
        <v>DEPARTAMENTO SARMIENTO</v>
      </c>
      <c r="C3755" s="94"/>
      <c r="D3755" s="101"/>
      <c r="E3755" s="102"/>
      <c r="F3755" s="103"/>
      <c r="G3755" s="277"/>
    </row>
    <row r="3756" spans="1:123" ht="24" customHeight="1" x14ac:dyDescent="0.2">
      <c r="A3756" s="276" t="s">
        <v>39</v>
      </c>
      <c r="B3756" s="104" t="str">
        <f>IFERROR(VALUE(LEFT(B3757,FIND(".",B3757)-1)),"")</f>
        <v/>
      </c>
      <c r="C3756" s="95" t="str">
        <f>IFERROR(VLOOKUP(B3756,Tabla_CyP,2,FALSE),"")</f>
        <v/>
      </c>
      <c r="D3756" s="95"/>
      <c r="E3756" s="102"/>
      <c r="F3756" s="103"/>
      <c r="G3756" s="277"/>
    </row>
    <row r="3757" spans="1:123" ht="24" customHeight="1" x14ac:dyDescent="0.2">
      <c r="A3757" s="276" t="s">
        <v>25</v>
      </c>
      <c r="B3757" s="105" t="str">
        <f>IFERROR(VLOOKUP(COUNTIF($A$1:A3757,"ANALISIS DE PRECIOS"),Tabla_NumeroItem,2,FALSE),"")</f>
        <v/>
      </c>
      <c r="C3757" s="344" t="str">
        <f>IFERROR(VLOOKUP(B3757,Tabla_CyP,2,FALSE),"")</f>
        <v/>
      </c>
      <c r="D3757" s="344"/>
      <c r="E3757" s="102"/>
      <c r="F3757" s="100" t="s">
        <v>26</v>
      </c>
      <c r="G3757" s="278" t="str">
        <f>IFERROR(VLOOKUP(B3757,Tabla_CyP,4,FALSE),"")</f>
        <v/>
      </c>
    </row>
    <row r="3758" spans="1:123" ht="24" customHeight="1" x14ac:dyDescent="0.2">
      <c r="A3758" s="276"/>
      <c r="B3758" s="94"/>
      <c r="C3758" s="345"/>
      <c r="D3758" s="345"/>
      <c r="E3758" s="102"/>
      <c r="F3758" s="103"/>
      <c r="G3758" s="277"/>
    </row>
    <row r="3759" spans="1:123" ht="24" customHeight="1" x14ac:dyDescent="0.2">
      <c r="A3759" s="378" t="s">
        <v>507</v>
      </c>
      <c r="B3759" s="379"/>
      <c r="C3759" s="380" t="s">
        <v>0</v>
      </c>
      <c r="D3759" s="380" t="s">
        <v>27</v>
      </c>
      <c r="E3759" s="386" t="s">
        <v>28</v>
      </c>
      <c r="F3759" s="388" t="s">
        <v>29</v>
      </c>
      <c r="G3759" s="388" t="s">
        <v>30</v>
      </c>
    </row>
    <row r="3760" spans="1:123" s="107" customFormat="1" ht="24" customHeight="1" x14ac:dyDescent="0.2">
      <c r="A3760" s="106" t="s">
        <v>508</v>
      </c>
      <c r="B3760" s="106" t="s">
        <v>509</v>
      </c>
      <c r="C3760" s="381"/>
      <c r="D3760" s="381"/>
      <c r="E3760" s="387"/>
      <c r="F3760" s="389"/>
      <c r="G3760" s="389"/>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9"/>
      <c r="B3761" s="108"/>
      <c r="C3761" s="267" t="s">
        <v>604</v>
      </c>
      <c r="D3761" s="109"/>
      <c r="E3761" s="110"/>
      <c r="F3761" s="111"/>
      <c r="G3761" s="280"/>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1">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1">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1">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1">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1">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1">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1">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1">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1">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1">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1">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1">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1">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1">
        <f t="shared" si="1130"/>
        <v>0</v>
      </c>
    </row>
    <row r="3776" spans="1:7" ht="24" customHeight="1" x14ac:dyDescent="0.2">
      <c r="A3776" s="282"/>
      <c r="B3776" s="95"/>
      <c r="C3776" s="95"/>
      <c r="D3776" s="101"/>
      <c r="E3776" s="102"/>
      <c r="F3776" s="268" t="s">
        <v>31</v>
      </c>
      <c r="G3776" s="283">
        <f>SUBTOTAL(9,G3762:G3775)</f>
        <v>0</v>
      </c>
    </row>
    <row r="3777" spans="1:7" ht="24" customHeight="1" x14ac:dyDescent="0.2">
      <c r="A3777" s="282"/>
      <c r="B3777" s="95"/>
      <c r="C3777" s="266" t="s">
        <v>605</v>
      </c>
      <c r="D3777" s="101"/>
      <c r="E3777" s="102"/>
      <c r="F3777" s="103"/>
      <c r="G3777" s="284"/>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1">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1">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1">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1">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1">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1">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1">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1">
        <f t="shared" si="1135"/>
        <v>0</v>
      </c>
    </row>
    <row r="3786" spans="1:7" ht="24" customHeight="1" x14ac:dyDescent="0.2">
      <c r="A3786" s="282"/>
      <c r="B3786" s="95"/>
      <c r="C3786" s="95"/>
      <c r="D3786" s="101"/>
      <c r="E3786" s="102"/>
      <c r="F3786" s="268" t="s">
        <v>32</v>
      </c>
      <c r="G3786" s="283">
        <f>SUBTOTAL(9,G3778:G3785)</f>
        <v>0</v>
      </c>
    </row>
    <row r="3787" spans="1:7" ht="24" customHeight="1" x14ac:dyDescent="0.2">
      <c r="A3787" s="282"/>
      <c r="B3787" s="95"/>
      <c r="C3787" s="266" t="s">
        <v>606</v>
      </c>
      <c r="D3787" s="101"/>
      <c r="E3787" s="102"/>
      <c r="F3787" s="103"/>
      <c r="G3787" s="284"/>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1">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1">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1">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1">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1">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1">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1">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1">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1">
        <f t="shared" si="1140"/>
        <v>0</v>
      </c>
    </row>
    <row r="3797" spans="1:7" ht="24" customHeight="1" x14ac:dyDescent="0.2">
      <c r="A3797" s="285"/>
      <c r="B3797" s="101"/>
      <c r="C3797" s="95"/>
      <c r="D3797" s="101"/>
      <c r="E3797" s="102"/>
      <c r="F3797" s="268" t="s">
        <v>33</v>
      </c>
      <c r="G3797" s="283">
        <f>SUBTOTAL(9,G3788:G3796)</f>
        <v>0</v>
      </c>
    </row>
    <row r="3798" spans="1:7" ht="24" customHeight="1" x14ac:dyDescent="0.2">
      <c r="A3798" s="286"/>
      <c r="B3798" s="101"/>
      <c r="C3798" s="95"/>
      <c r="D3798" s="101"/>
      <c r="E3798" s="102"/>
      <c r="F3798" s="103"/>
      <c r="G3798" s="284"/>
    </row>
    <row r="3799" spans="1:7" ht="24" customHeight="1" x14ac:dyDescent="0.2">
      <c r="A3799" s="287" t="str">
        <f>B3757</f>
        <v/>
      </c>
      <c r="B3799" s="377" t="str">
        <f>C3757</f>
        <v/>
      </c>
      <c r="C3799" s="377"/>
      <c r="D3799" s="109" t="s">
        <v>34</v>
      </c>
      <c r="E3799" s="110"/>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7" t="str">
        <f>Comitente</f>
        <v>CA.ME. SAN JUAN SOCIEDAD DEL ESTADO</v>
      </c>
      <c r="C3802" s="92"/>
      <c r="D3802" s="98"/>
      <c r="E3802" s="98"/>
      <c r="F3802" s="99"/>
      <c r="G3802" s="273"/>
    </row>
    <row r="3803" spans="1:7" ht="24" customHeight="1" x14ac:dyDescent="0.2">
      <c r="A3803" s="272" t="s">
        <v>603</v>
      </c>
      <c r="B3803" s="97">
        <f>Contratista</f>
        <v>0</v>
      </c>
      <c r="C3803" s="93"/>
      <c r="D3803" s="93"/>
      <c r="E3803" s="93"/>
      <c r="F3803" s="100"/>
      <c r="G3803" s="274"/>
    </row>
    <row r="3804" spans="1:7" ht="24" customHeight="1" x14ac:dyDescent="0.2">
      <c r="A3804" s="272" t="s">
        <v>24</v>
      </c>
      <c r="B3804" s="97" t="str">
        <f>Obra</f>
        <v>CIERRE PERIMETRAL - OBRA CIVIL Ca.Me. SAN JUAN S.E.</v>
      </c>
      <c r="C3804" s="93"/>
      <c r="D3804" s="93"/>
      <c r="E3804" s="93"/>
      <c r="F3804" s="100" t="s">
        <v>38</v>
      </c>
      <c r="G3804" s="275">
        <f>Fecha_Base</f>
        <v>44711</v>
      </c>
    </row>
    <row r="3805" spans="1:7" ht="24" customHeight="1" x14ac:dyDescent="0.2">
      <c r="A3805" s="276" t="s">
        <v>601</v>
      </c>
      <c r="B3805" s="94" t="str">
        <f>Ubicación</f>
        <v>DEPARTAMENTO SARMIENTO</v>
      </c>
      <c r="C3805" s="94"/>
      <c r="D3805" s="101"/>
      <c r="E3805" s="102"/>
      <c r="F3805" s="103"/>
      <c r="G3805" s="277"/>
    </row>
    <row r="3806" spans="1:7" ht="24" customHeight="1" x14ac:dyDescent="0.2">
      <c r="A3806" s="276" t="s">
        <v>39</v>
      </c>
      <c r="B3806" s="104" t="str">
        <f>IFERROR(VALUE(LEFT(B3807,FIND(".",B3807)-1)),"")</f>
        <v/>
      </c>
      <c r="C3806" s="95" t="str">
        <f>IFERROR(VLOOKUP(B3806,Tabla_CyP,2,FALSE),"")</f>
        <v/>
      </c>
      <c r="D3806" s="95"/>
      <c r="E3806" s="102"/>
      <c r="F3806" s="103"/>
      <c r="G3806" s="277"/>
    </row>
    <row r="3807" spans="1:7" ht="24" customHeight="1" x14ac:dyDescent="0.2">
      <c r="A3807" s="276" t="s">
        <v>25</v>
      </c>
      <c r="B3807" s="105" t="str">
        <f>IFERROR(VLOOKUP(COUNTIF($A$1:A3807,"ANALISIS DE PRECIOS"),Tabla_NumeroItem,2,FALSE),"")</f>
        <v/>
      </c>
      <c r="C3807" s="344" t="str">
        <f>IFERROR(VLOOKUP(B3807,Tabla_CyP,2,FALSE),"")</f>
        <v/>
      </c>
      <c r="D3807" s="344"/>
      <c r="E3807" s="102"/>
      <c r="F3807" s="100" t="s">
        <v>26</v>
      </c>
      <c r="G3807" s="278" t="str">
        <f>IFERROR(VLOOKUP(B3807,Tabla_CyP,4,FALSE),"")</f>
        <v/>
      </c>
    </row>
    <row r="3808" spans="1:7" ht="24" customHeight="1" x14ac:dyDescent="0.2">
      <c r="A3808" s="276"/>
      <c r="B3808" s="94"/>
      <c r="C3808" s="345"/>
      <c r="D3808" s="345"/>
      <c r="E3808" s="102"/>
      <c r="F3808" s="103"/>
      <c r="G3808" s="277"/>
    </row>
    <row r="3809" spans="1:123" ht="24" customHeight="1" x14ac:dyDescent="0.2">
      <c r="A3809" s="378" t="s">
        <v>507</v>
      </c>
      <c r="B3809" s="379"/>
      <c r="C3809" s="380" t="s">
        <v>0</v>
      </c>
      <c r="D3809" s="380" t="s">
        <v>27</v>
      </c>
      <c r="E3809" s="386" t="s">
        <v>28</v>
      </c>
      <c r="F3809" s="388" t="s">
        <v>29</v>
      </c>
      <c r="G3809" s="388" t="s">
        <v>30</v>
      </c>
    </row>
    <row r="3810" spans="1:123" s="107" customFormat="1" ht="24" customHeight="1" x14ac:dyDescent="0.2">
      <c r="A3810" s="106" t="s">
        <v>508</v>
      </c>
      <c r="B3810" s="106" t="s">
        <v>509</v>
      </c>
      <c r="C3810" s="381"/>
      <c r="D3810" s="381"/>
      <c r="E3810" s="387"/>
      <c r="F3810" s="389"/>
      <c r="G3810" s="389"/>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9"/>
      <c r="B3811" s="108"/>
      <c r="C3811" s="267" t="s">
        <v>604</v>
      </c>
      <c r="D3811" s="109"/>
      <c r="E3811" s="110"/>
      <c r="F3811" s="111"/>
      <c r="G3811" s="280"/>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1">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1">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1">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1">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1">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1">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1">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1">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1">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1">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1">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1">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1">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1">
        <f t="shared" si="1145"/>
        <v>0</v>
      </c>
    </row>
    <row r="3826" spans="1:7" ht="24" customHeight="1" x14ac:dyDescent="0.2">
      <c r="A3826" s="282"/>
      <c r="B3826" s="95"/>
      <c r="C3826" s="95"/>
      <c r="D3826" s="101"/>
      <c r="E3826" s="102"/>
      <c r="F3826" s="268" t="s">
        <v>31</v>
      </c>
      <c r="G3826" s="283">
        <f>SUBTOTAL(9,G3812:G3825)</f>
        <v>0</v>
      </c>
    </row>
    <row r="3827" spans="1:7" ht="24" customHeight="1" x14ac:dyDescent="0.2">
      <c r="A3827" s="282"/>
      <c r="B3827" s="95"/>
      <c r="C3827" s="266" t="s">
        <v>605</v>
      </c>
      <c r="D3827" s="101"/>
      <c r="E3827" s="102"/>
      <c r="F3827" s="103"/>
      <c r="G3827" s="284"/>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1">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1">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1">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1">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1">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1">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1">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1">
        <f t="shared" si="1150"/>
        <v>0</v>
      </c>
    </row>
    <row r="3836" spans="1:7" ht="24" customHeight="1" x14ac:dyDescent="0.2">
      <c r="A3836" s="282"/>
      <c r="B3836" s="95"/>
      <c r="C3836" s="95"/>
      <c r="D3836" s="101"/>
      <c r="E3836" s="102"/>
      <c r="F3836" s="268" t="s">
        <v>32</v>
      </c>
      <c r="G3836" s="283">
        <f>SUBTOTAL(9,G3828:G3835)</f>
        <v>0</v>
      </c>
    </row>
    <row r="3837" spans="1:7" ht="24" customHeight="1" x14ac:dyDescent="0.2">
      <c r="A3837" s="282"/>
      <c r="B3837" s="95"/>
      <c r="C3837" s="266" t="s">
        <v>606</v>
      </c>
      <c r="D3837" s="101"/>
      <c r="E3837" s="102"/>
      <c r="F3837" s="103"/>
      <c r="G3837" s="284"/>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1">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1">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1">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1">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1">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1">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1">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1">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1">
        <f t="shared" si="1155"/>
        <v>0</v>
      </c>
    </row>
    <row r="3847" spans="1:7" ht="24" customHeight="1" x14ac:dyDescent="0.2">
      <c r="A3847" s="285"/>
      <c r="B3847" s="101"/>
      <c r="C3847" s="95"/>
      <c r="D3847" s="101"/>
      <c r="E3847" s="102"/>
      <c r="F3847" s="268" t="s">
        <v>33</v>
      </c>
      <c r="G3847" s="283">
        <f>SUBTOTAL(9,G3838:G3846)</f>
        <v>0</v>
      </c>
    </row>
    <row r="3848" spans="1:7" ht="24" customHeight="1" x14ac:dyDescent="0.2">
      <c r="A3848" s="286"/>
      <c r="B3848" s="101"/>
      <c r="C3848" s="95"/>
      <c r="D3848" s="101"/>
      <c r="E3848" s="102"/>
      <c r="F3848" s="103"/>
      <c r="G3848" s="284"/>
    </row>
    <row r="3849" spans="1:7" ht="24" customHeight="1" x14ac:dyDescent="0.2">
      <c r="A3849" s="287" t="str">
        <f>B3807</f>
        <v/>
      </c>
      <c r="B3849" s="288" t="str">
        <f>C3807</f>
        <v/>
      </c>
      <c r="C3849" s="109"/>
      <c r="D3849" s="109" t="s">
        <v>34</v>
      </c>
      <c r="E3849" s="110"/>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7" t="str">
        <f>Comitente</f>
        <v>CA.ME. SAN JUAN SOCIEDAD DEL ESTADO</v>
      </c>
      <c r="C3852" s="92"/>
      <c r="D3852" s="98"/>
      <c r="E3852" s="98"/>
      <c r="F3852" s="99"/>
      <c r="G3852" s="273"/>
    </row>
    <row r="3853" spans="1:7" ht="24" customHeight="1" x14ac:dyDescent="0.2">
      <c r="A3853" s="272" t="s">
        <v>603</v>
      </c>
      <c r="B3853" s="97">
        <f>Contratista</f>
        <v>0</v>
      </c>
      <c r="C3853" s="93"/>
      <c r="D3853" s="93"/>
      <c r="E3853" s="93"/>
      <c r="F3853" s="100"/>
      <c r="G3853" s="274"/>
    </row>
    <row r="3854" spans="1:7" ht="24" customHeight="1" x14ac:dyDescent="0.2">
      <c r="A3854" s="272" t="s">
        <v>24</v>
      </c>
      <c r="B3854" s="97" t="str">
        <f>Obra</f>
        <v>CIERRE PERIMETRAL - OBRA CIVIL Ca.Me. SAN JUAN S.E.</v>
      </c>
      <c r="C3854" s="93"/>
      <c r="D3854" s="93"/>
      <c r="E3854" s="93"/>
      <c r="F3854" s="100" t="s">
        <v>38</v>
      </c>
      <c r="G3854" s="275">
        <f>Fecha_Base</f>
        <v>44711</v>
      </c>
    </row>
    <row r="3855" spans="1:7" ht="24" customHeight="1" x14ac:dyDescent="0.2">
      <c r="A3855" s="276" t="s">
        <v>601</v>
      </c>
      <c r="B3855" s="94" t="str">
        <f>Ubicación</f>
        <v>DEPARTAMENTO SARMIENTO</v>
      </c>
      <c r="C3855" s="94"/>
      <c r="D3855" s="101"/>
      <c r="E3855" s="102"/>
      <c r="F3855" s="103"/>
      <c r="G3855" s="277"/>
    </row>
    <row r="3856" spans="1:7" ht="24" customHeight="1" x14ac:dyDescent="0.2">
      <c r="A3856" s="276" t="s">
        <v>39</v>
      </c>
      <c r="B3856" s="104" t="str">
        <f>IFERROR(VALUE(LEFT(B3857,FIND(".",B3857)-1)),"")</f>
        <v/>
      </c>
      <c r="C3856" s="95" t="str">
        <f>IFERROR(VLOOKUP(B3856,Tabla_CyP,2,FALSE),"")</f>
        <v/>
      </c>
      <c r="D3856" s="95"/>
      <c r="E3856" s="102"/>
      <c r="F3856" s="103"/>
      <c r="G3856" s="277"/>
    </row>
    <row r="3857" spans="1:123" ht="24" customHeight="1" x14ac:dyDescent="0.2">
      <c r="A3857" s="276" t="s">
        <v>25</v>
      </c>
      <c r="B3857" s="105" t="str">
        <f>IFERROR(VLOOKUP(COUNTIF($A$1:A3857,"ANALISIS DE PRECIOS"),Tabla_NumeroItem,2,FALSE),"")</f>
        <v/>
      </c>
      <c r="C3857" s="95" t="str">
        <f>IFERROR(VLOOKUP(B3857,Tabla_CyP,2,FALSE),"")</f>
        <v/>
      </c>
      <c r="D3857" s="101"/>
      <c r="E3857" s="102"/>
      <c r="F3857" s="100" t="s">
        <v>26</v>
      </c>
      <c r="G3857" s="278" t="str">
        <f>IFERROR(VLOOKUP(B3857,Tabla_CyP,4,FALSE),"")</f>
        <v/>
      </c>
    </row>
    <row r="3858" spans="1:123" ht="24" customHeight="1" x14ac:dyDescent="0.2">
      <c r="A3858" s="276"/>
      <c r="B3858" s="94"/>
      <c r="C3858" s="95"/>
      <c r="D3858" s="101"/>
      <c r="E3858" s="102"/>
      <c r="F3858" s="103"/>
      <c r="G3858" s="277"/>
    </row>
    <row r="3859" spans="1:123" ht="24" customHeight="1" x14ac:dyDescent="0.2">
      <c r="A3859" s="378" t="s">
        <v>507</v>
      </c>
      <c r="B3859" s="379"/>
      <c r="C3859" s="380" t="s">
        <v>0</v>
      </c>
      <c r="D3859" s="380" t="s">
        <v>27</v>
      </c>
      <c r="E3859" s="386" t="s">
        <v>28</v>
      </c>
      <c r="F3859" s="388" t="s">
        <v>29</v>
      </c>
      <c r="G3859" s="388" t="s">
        <v>30</v>
      </c>
    </row>
    <row r="3860" spans="1:123" s="107" customFormat="1" ht="24" customHeight="1" x14ac:dyDescent="0.2">
      <c r="A3860" s="106" t="s">
        <v>508</v>
      </c>
      <c r="B3860" s="106" t="s">
        <v>509</v>
      </c>
      <c r="C3860" s="381"/>
      <c r="D3860" s="381"/>
      <c r="E3860" s="387"/>
      <c r="F3860" s="389"/>
      <c r="G3860" s="389"/>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9"/>
      <c r="B3861" s="108"/>
      <c r="C3861" s="267" t="s">
        <v>604</v>
      </c>
      <c r="D3861" s="109"/>
      <c r="E3861" s="110"/>
      <c r="F3861" s="111"/>
      <c r="G3861" s="280"/>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1">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1">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1">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1">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1">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1">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1">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1">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1">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1">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1">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1">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1">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1">
        <f t="shared" si="1160"/>
        <v>0</v>
      </c>
    </row>
    <row r="3876" spans="1:7" ht="24" customHeight="1" x14ac:dyDescent="0.2">
      <c r="A3876" s="282"/>
      <c r="B3876" s="95"/>
      <c r="C3876" s="95"/>
      <c r="D3876" s="101"/>
      <c r="E3876" s="102"/>
      <c r="F3876" s="268" t="s">
        <v>31</v>
      </c>
      <c r="G3876" s="283">
        <f>SUBTOTAL(9,G3862:G3875)</f>
        <v>0</v>
      </c>
    </row>
    <row r="3877" spans="1:7" ht="24" customHeight="1" x14ac:dyDescent="0.2">
      <c r="A3877" s="282"/>
      <c r="B3877" s="95"/>
      <c r="C3877" s="266" t="s">
        <v>605</v>
      </c>
      <c r="D3877" s="101"/>
      <c r="E3877" s="102"/>
      <c r="F3877" s="103"/>
      <c r="G3877" s="284"/>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1">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1">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1">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1">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1">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1">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1">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1">
        <f t="shared" si="1165"/>
        <v>0</v>
      </c>
    </row>
    <row r="3886" spans="1:7" ht="24" customHeight="1" x14ac:dyDescent="0.2">
      <c r="A3886" s="282"/>
      <c r="B3886" s="95"/>
      <c r="C3886" s="95"/>
      <c r="D3886" s="101"/>
      <c r="E3886" s="102"/>
      <c r="F3886" s="268" t="s">
        <v>32</v>
      </c>
      <c r="G3886" s="283">
        <f>SUBTOTAL(9,G3878:G3885)</f>
        <v>0</v>
      </c>
    </row>
    <row r="3887" spans="1:7" ht="24" customHeight="1" x14ac:dyDescent="0.2">
      <c r="A3887" s="282"/>
      <c r="B3887" s="95"/>
      <c r="C3887" s="266" t="s">
        <v>606</v>
      </c>
      <c r="D3887" s="101"/>
      <c r="E3887" s="102"/>
      <c r="F3887" s="103"/>
      <c r="G3887" s="284"/>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1">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1">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1">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1">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1">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1">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1">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1">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1">
        <f t="shared" si="1170"/>
        <v>0</v>
      </c>
    </row>
    <row r="3897" spans="1:7" ht="24" customHeight="1" x14ac:dyDescent="0.2">
      <c r="A3897" s="285"/>
      <c r="B3897" s="101"/>
      <c r="C3897" s="95"/>
      <c r="D3897" s="101"/>
      <c r="E3897" s="102"/>
      <c r="F3897" s="268" t="s">
        <v>33</v>
      </c>
      <c r="G3897" s="283">
        <f>SUBTOTAL(9,G3888:G3896)</f>
        <v>0</v>
      </c>
    </row>
    <row r="3898" spans="1:7" ht="24" customHeight="1" x14ac:dyDescent="0.2">
      <c r="A3898" s="286"/>
      <c r="B3898" s="101"/>
      <c r="C3898" s="95"/>
      <c r="D3898" s="101"/>
      <c r="E3898" s="102"/>
      <c r="F3898" s="103"/>
      <c r="G3898" s="284"/>
    </row>
    <row r="3899" spans="1:7" ht="24" customHeight="1" x14ac:dyDescent="0.2">
      <c r="A3899" s="287" t="str">
        <f>B3857</f>
        <v/>
      </c>
      <c r="B3899" s="288" t="str">
        <f>C3857</f>
        <v/>
      </c>
      <c r="C3899" s="109"/>
      <c r="D3899" s="109" t="s">
        <v>34</v>
      </c>
      <c r="E3899" s="110"/>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7" t="str">
        <f>Comitente</f>
        <v>CA.ME. SAN JUAN SOCIEDAD DEL ESTADO</v>
      </c>
      <c r="C3902" s="92"/>
      <c r="D3902" s="98"/>
      <c r="E3902" s="98"/>
      <c r="F3902" s="99"/>
      <c r="G3902" s="273"/>
    </row>
    <row r="3903" spans="1:7" ht="24" customHeight="1" x14ac:dyDescent="0.2">
      <c r="A3903" s="272" t="s">
        <v>603</v>
      </c>
      <c r="B3903" s="97">
        <f>Contratista</f>
        <v>0</v>
      </c>
      <c r="C3903" s="93"/>
      <c r="D3903" s="93"/>
      <c r="E3903" s="93"/>
      <c r="F3903" s="100"/>
      <c r="G3903" s="274"/>
    </row>
    <row r="3904" spans="1:7" ht="24" customHeight="1" x14ac:dyDescent="0.2">
      <c r="A3904" s="272" t="s">
        <v>24</v>
      </c>
      <c r="B3904" s="97" t="str">
        <f>Obra</f>
        <v>CIERRE PERIMETRAL - OBRA CIVIL Ca.Me. SAN JUAN S.E.</v>
      </c>
      <c r="C3904" s="93"/>
      <c r="D3904" s="93"/>
      <c r="E3904" s="93"/>
      <c r="F3904" s="100" t="s">
        <v>38</v>
      </c>
      <c r="G3904" s="275">
        <f>Fecha_Base</f>
        <v>44711</v>
      </c>
    </row>
    <row r="3905" spans="1:123" ht="24" customHeight="1" x14ac:dyDescent="0.2">
      <c r="A3905" s="276" t="s">
        <v>601</v>
      </c>
      <c r="B3905" s="94" t="str">
        <f>Ubicación</f>
        <v>DEPARTAMENTO SARMIENTO</v>
      </c>
      <c r="C3905" s="94"/>
      <c r="D3905" s="101"/>
      <c r="E3905" s="102"/>
      <c r="F3905" s="103"/>
      <c r="G3905" s="277"/>
    </row>
    <row r="3906" spans="1:123" ht="24" customHeight="1" x14ac:dyDescent="0.2">
      <c r="A3906" s="276" t="s">
        <v>39</v>
      </c>
      <c r="B3906" s="104" t="str">
        <f>IFERROR(VALUE(LEFT(B3907,FIND(".",B3907)-1)),"")</f>
        <v/>
      </c>
      <c r="C3906" s="95" t="str">
        <f>IFERROR(VLOOKUP(B3906,Tabla_CyP,2,FALSE),"")</f>
        <v/>
      </c>
      <c r="D3906" s="95"/>
      <c r="E3906" s="102"/>
      <c r="F3906" s="103"/>
      <c r="G3906" s="277"/>
    </row>
    <row r="3907" spans="1:123" ht="24" customHeight="1" x14ac:dyDescent="0.2">
      <c r="A3907" s="276" t="s">
        <v>25</v>
      </c>
      <c r="B3907" s="105" t="str">
        <f>IFERROR(VLOOKUP(COUNTIF($A$1:A3907,"ANALISIS DE PRECIOS"),Tabla_NumeroItem,2,FALSE),"")</f>
        <v/>
      </c>
      <c r="C3907" s="344" t="str">
        <f>IFERROR(VLOOKUP(B3907,Tabla_CyP,2,FALSE),"")</f>
        <v/>
      </c>
      <c r="D3907" s="344"/>
      <c r="E3907" s="102"/>
      <c r="F3907" s="100" t="s">
        <v>26</v>
      </c>
      <c r="G3907" s="278" t="str">
        <f>IFERROR(VLOOKUP(B3907,Tabla_CyP,4,FALSE),"")</f>
        <v/>
      </c>
    </row>
    <row r="3908" spans="1:123" ht="24" customHeight="1" x14ac:dyDescent="0.2">
      <c r="A3908" s="276"/>
      <c r="B3908" s="94"/>
      <c r="C3908" s="345"/>
      <c r="D3908" s="345"/>
      <c r="E3908" s="102"/>
      <c r="F3908" s="103"/>
      <c r="G3908" s="277"/>
    </row>
    <row r="3909" spans="1:123" ht="24" customHeight="1" x14ac:dyDescent="0.2">
      <c r="A3909" s="378" t="s">
        <v>507</v>
      </c>
      <c r="B3909" s="379"/>
      <c r="C3909" s="380" t="s">
        <v>0</v>
      </c>
      <c r="D3909" s="380" t="s">
        <v>27</v>
      </c>
      <c r="E3909" s="386" t="s">
        <v>28</v>
      </c>
      <c r="F3909" s="388" t="s">
        <v>29</v>
      </c>
      <c r="G3909" s="388" t="s">
        <v>30</v>
      </c>
    </row>
    <row r="3910" spans="1:123" s="107" customFormat="1" ht="24" customHeight="1" x14ac:dyDescent="0.2">
      <c r="A3910" s="106" t="s">
        <v>508</v>
      </c>
      <c r="B3910" s="106" t="s">
        <v>509</v>
      </c>
      <c r="C3910" s="381"/>
      <c r="D3910" s="381"/>
      <c r="E3910" s="387"/>
      <c r="F3910" s="389"/>
      <c r="G3910" s="389"/>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9"/>
      <c r="B3911" s="108"/>
      <c r="C3911" s="267" t="s">
        <v>604</v>
      </c>
      <c r="D3911" s="109"/>
      <c r="E3911" s="110"/>
      <c r="F3911" s="111"/>
      <c r="G3911" s="280"/>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1">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1">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1">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1">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1">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1">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1">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1">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1">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1">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1">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1">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1">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1">
        <f t="shared" si="1175"/>
        <v>0</v>
      </c>
    </row>
    <row r="3926" spans="1:7" ht="24" customHeight="1" x14ac:dyDescent="0.2">
      <c r="A3926" s="282"/>
      <c r="B3926" s="95"/>
      <c r="C3926" s="95"/>
      <c r="D3926" s="101"/>
      <c r="E3926" s="102"/>
      <c r="F3926" s="268" t="s">
        <v>31</v>
      </c>
      <c r="G3926" s="283">
        <f>SUBTOTAL(9,G3912:G3925)</f>
        <v>0</v>
      </c>
    </row>
    <row r="3927" spans="1:7" ht="24" customHeight="1" x14ac:dyDescent="0.2">
      <c r="A3927" s="282"/>
      <c r="B3927" s="95"/>
      <c r="C3927" s="266" t="s">
        <v>605</v>
      </c>
      <c r="D3927" s="101"/>
      <c r="E3927" s="102"/>
      <c r="F3927" s="103"/>
      <c r="G3927" s="284"/>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1">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1">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1">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1">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1">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1">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1">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1">
        <f t="shared" si="1180"/>
        <v>0</v>
      </c>
    </row>
    <row r="3936" spans="1:7" ht="24" customHeight="1" x14ac:dyDescent="0.2">
      <c r="A3936" s="282"/>
      <c r="B3936" s="95"/>
      <c r="C3936" s="95"/>
      <c r="D3936" s="101"/>
      <c r="E3936" s="102"/>
      <c r="F3936" s="268" t="s">
        <v>32</v>
      </c>
      <c r="G3936" s="283">
        <f>SUBTOTAL(9,G3928:G3935)</f>
        <v>0</v>
      </c>
    </row>
    <row r="3937" spans="1:7" ht="24" customHeight="1" x14ac:dyDescent="0.2">
      <c r="A3937" s="282"/>
      <c r="B3937" s="95"/>
      <c r="C3937" s="266" t="s">
        <v>606</v>
      </c>
      <c r="D3937" s="101"/>
      <c r="E3937" s="102"/>
      <c r="F3937" s="103"/>
      <c r="G3937" s="284"/>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1">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1">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1">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1">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1">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1">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1">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1">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1">
        <f t="shared" si="1185"/>
        <v>0</v>
      </c>
    </row>
    <row r="3947" spans="1:7" ht="24" customHeight="1" x14ac:dyDescent="0.2">
      <c r="A3947" s="285"/>
      <c r="B3947" s="101"/>
      <c r="C3947" s="95"/>
      <c r="D3947" s="101"/>
      <c r="E3947" s="102"/>
      <c r="F3947" s="268" t="s">
        <v>33</v>
      </c>
      <c r="G3947" s="283">
        <f>SUBTOTAL(9,G3938:G3946)</f>
        <v>0</v>
      </c>
    </row>
    <row r="3948" spans="1:7" ht="24" customHeight="1" x14ac:dyDescent="0.2">
      <c r="A3948" s="286"/>
      <c r="B3948" s="101"/>
      <c r="C3948" s="95"/>
      <c r="D3948" s="101"/>
      <c r="E3948" s="102"/>
      <c r="F3948" s="103"/>
      <c r="G3948" s="284"/>
    </row>
    <row r="3949" spans="1:7" ht="24" customHeight="1" x14ac:dyDescent="0.2">
      <c r="A3949" s="287" t="str">
        <f>B3907</f>
        <v/>
      </c>
      <c r="B3949" s="390" t="str">
        <f>C3907</f>
        <v/>
      </c>
      <c r="C3949" s="390"/>
      <c r="D3949" s="109" t="s">
        <v>34</v>
      </c>
      <c r="E3949" s="110"/>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7" t="str">
        <f>Comitente</f>
        <v>CA.ME. SAN JUAN SOCIEDAD DEL ESTADO</v>
      </c>
      <c r="C3952" s="92"/>
      <c r="D3952" s="98"/>
      <c r="E3952" s="98"/>
      <c r="F3952" s="99"/>
      <c r="G3952" s="273"/>
    </row>
    <row r="3953" spans="1:123" ht="24" customHeight="1" x14ac:dyDescent="0.2">
      <c r="A3953" s="272" t="s">
        <v>603</v>
      </c>
      <c r="B3953" s="97">
        <f>Contratista</f>
        <v>0</v>
      </c>
      <c r="C3953" s="93"/>
      <c r="D3953" s="93"/>
      <c r="E3953" s="93"/>
      <c r="F3953" s="100"/>
      <c r="G3953" s="274"/>
    </row>
    <row r="3954" spans="1:123" ht="24" customHeight="1" x14ac:dyDescent="0.2">
      <c r="A3954" s="272" t="s">
        <v>24</v>
      </c>
      <c r="B3954" s="97" t="str">
        <f>Obra</f>
        <v>CIERRE PERIMETRAL - OBRA CIVIL Ca.Me. SAN JUAN S.E.</v>
      </c>
      <c r="C3954" s="93"/>
      <c r="D3954" s="93"/>
      <c r="E3954" s="93"/>
      <c r="F3954" s="100" t="s">
        <v>38</v>
      </c>
      <c r="G3954" s="275">
        <f>Fecha_Base</f>
        <v>44711</v>
      </c>
    </row>
    <row r="3955" spans="1:123" ht="24" customHeight="1" x14ac:dyDescent="0.2">
      <c r="A3955" s="276" t="s">
        <v>601</v>
      </c>
      <c r="B3955" s="94" t="str">
        <f>Ubicación</f>
        <v>DEPARTAMENTO SARMIENTO</v>
      </c>
      <c r="C3955" s="94"/>
      <c r="D3955" s="101"/>
      <c r="E3955" s="102"/>
      <c r="F3955" s="103"/>
      <c r="G3955" s="277"/>
    </row>
    <row r="3956" spans="1:123" ht="24" customHeight="1" x14ac:dyDescent="0.2">
      <c r="A3956" s="276" t="s">
        <v>39</v>
      </c>
      <c r="B3956" s="104" t="str">
        <f>IFERROR(VALUE(LEFT(B3957,FIND(".",B3957)-1)),"")</f>
        <v/>
      </c>
      <c r="C3956" s="95" t="str">
        <f>IFERROR(VLOOKUP(B3956,Tabla_CyP,2,FALSE),"")</f>
        <v/>
      </c>
      <c r="D3956" s="95"/>
      <c r="E3956" s="102"/>
      <c r="F3956" s="103"/>
      <c r="G3956" s="277"/>
    </row>
    <row r="3957" spans="1:123" ht="24" customHeight="1" x14ac:dyDescent="0.2">
      <c r="A3957" s="276" t="s">
        <v>25</v>
      </c>
      <c r="B3957" s="105" t="str">
        <f>IFERROR(VLOOKUP(COUNTIF($A$1:A3957,"ANALISIS DE PRECIOS"),Tabla_NumeroItem,2,FALSE),"")</f>
        <v/>
      </c>
      <c r="C3957" s="95" t="str">
        <f>IFERROR(VLOOKUP(B3957,Tabla_CyP,2,FALSE),"")</f>
        <v/>
      </c>
      <c r="D3957" s="101"/>
      <c r="E3957" s="102"/>
      <c r="F3957" s="100" t="s">
        <v>26</v>
      </c>
      <c r="G3957" s="278" t="str">
        <f>IFERROR(VLOOKUP(B3957,Tabla_CyP,4,FALSE),"")</f>
        <v/>
      </c>
    </row>
    <row r="3958" spans="1:123" ht="24" customHeight="1" x14ac:dyDescent="0.2">
      <c r="A3958" s="276"/>
      <c r="B3958" s="94"/>
      <c r="C3958" s="95"/>
      <c r="D3958" s="101"/>
      <c r="E3958" s="102"/>
      <c r="F3958" s="103"/>
      <c r="G3958" s="277"/>
    </row>
    <row r="3959" spans="1:123" ht="24" customHeight="1" x14ac:dyDescent="0.2">
      <c r="A3959" s="378" t="s">
        <v>507</v>
      </c>
      <c r="B3959" s="379"/>
      <c r="C3959" s="380" t="s">
        <v>0</v>
      </c>
      <c r="D3959" s="380" t="s">
        <v>27</v>
      </c>
      <c r="E3959" s="386" t="s">
        <v>28</v>
      </c>
      <c r="F3959" s="388" t="s">
        <v>29</v>
      </c>
      <c r="G3959" s="388" t="s">
        <v>30</v>
      </c>
    </row>
    <row r="3960" spans="1:123" s="107" customFormat="1" ht="24" customHeight="1" x14ac:dyDescent="0.2">
      <c r="A3960" s="106" t="s">
        <v>508</v>
      </c>
      <c r="B3960" s="106" t="s">
        <v>509</v>
      </c>
      <c r="C3960" s="381"/>
      <c r="D3960" s="381"/>
      <c r="E3960" s="387"/>
      <c r="F3960" s="389"/>
      <c r="G3960" s="389"/>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9"/>
      <c r="B3961" s="108"/>
      <c r="C3961" s="267" t="s">
        <v>604</v>
      </c>
      <c r="D3961" s="109"/>
      <c r="E3961" s="110"/>
      <c r="F3961" s="111"/>
      <c r="G3961" s="280"/>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1">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1">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1">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1">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1">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1">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1">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1">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1">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1">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1">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1">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1">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1">
        <f t="shared" si="1190"/>
        <v>0</v>
      </c>
    </row>
    <row r="3976" spans="1:7" ht="24" customHeight="1" x14ac:dyDescent="0.2">
      <c r="A3976" s="282"/>
      <c r="B3976" s="95"/>
      <c r="C3976" s="95"/>
      <c r="D3976" s="101"/>
      <c r="E3976" s="102"/>
      <c r="F3976" s="268" t="s">
        <v>31</v>
      </c>
      <c r="G3976" s="283">
        <f>SUBTOTAL(9,G3962:G3975)</f>
        <v>0</v>
      </c>
    </row>
    <row r="3977" spans="1:7" ht="24" customHeight="1" x14ac:dyDescent="0.2">
      <c r="A3977" s="282"/>
      <c r="B3977" s="95"/>
      <c r="C3977" s="266" t="s">
        <v>605</v>
      </c>
      <c r="D3977" s="101"/>
      <c r="E3977" s="102"/>
      <c r="F3977" s="103"/>
      <c r="G3977" s="284"/>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1">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1">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1">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1">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1">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1">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1">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1">
        <f t="shared" si="1195"/>
        <v>0</v>
      </c>
    </row>
    <row r="3986" spans="1:7" ht="24" customHeight="1" x14ac:dyDescent="0.2">
      <c r="A3986" s="282"/>
      <c r="B3986" s="95"/>
      <c r="C3986" s="95"/>
      <c r="D3986" s="101"/>
      <c r="E3986" s="102"/>
      <c r="F3986" s="268" t="s">
        <v>32</v>
      </c>
      <c r="G3986" s="283">
        <f>SUBTOTAL(9,G3978:G3985)</f>
        <v>0</v>
      </c>
    </row>
    <row r="3987" spans="1:7" ht="24" customHeight="1" x14ac:dyDescent="0.2">
      <c r="A3987" s="282"/>
      <c r="B3987" s="95"/>
      <c r="C3987" s="266" t="s">
        <v>606</v>
      </c>
      <c r="D3987" s="101"/>
      <c r="E3987" s="102"/>
      <c r="F3987" s="103"/>
      <c r="G3987" s="284"/>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1">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1">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1">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1">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1">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1">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1">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1">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1">
        <f t="shared" si="1200"/>
        <v>0</v>
      </c>
    </row>
    <row r="3997" spans="1:7" ht="24" customHeight="1" x14ac:dyDescent="0.2">
      <c r="A3997" s="285"/>
      <c r="B3997" s="101"/>
      <c r="C3997" s="95"/>
      <c r="D3997" s="101"/>
      <c r="E3997" s="102"/>
      <c r="F3997" s="268" t="s">
        <v>33</v>
      </c>
      <c r="G3997" s="283">
        <f>SUBTOTAL(9,G3988:G3996)</f>
        <v>0</v>
      </c>
    </row>
    <row r="3998" spans="1:7" ht="24" customHeight="1" x14ac:dyDescent="0.2">
      <c r="A3998" s="286"/>
      <c r="B3998" s="101"/>
      <c r="C3998" s="95"/>
      <c r="D3998" s="101"/>
      <c r="E3998" s="102"/>
      <c r="F3998" s="103"/>
      <c r="G3998" s="284"/>
    </row>
    <row r="3999" spans="1:7" ht="24" customHeight="1" x14ac:dyDescent="0.2">
      <c r="A3999" s="287" t="str">
        <f>B3957</f>
        <v/>
      </c>
      <c r="B3999" s="288" t="str">
        <f>C3957</f>
        <v/>
      </c>
      <c r="C3999" s="109"/>
      <c r="D3999" s="109" t="s">
        <v>34</v>
      </c>
      <c r="E3999" s="110"/>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7" t="str">
        <f>Comitente</f>
        <v>CA.ME. SAN JUAN SOCIEDAD DEL ESTADO</v>
      </c>
      <c r="C4002" s="92"/>
      <c r="D4002" s="98"/>
      <c r="E4002" s="98"/>
      <c r="F4002" s="99"/>
      <c r="G4002" s="273"/>
    </row>
    <row r="4003" spans="1:123" ht="24" customHeight="1" x14ac:dyDescent="0.2">
      <c r="A4003" s="272" t="s">
        <v>603</v>
      </c>
      <c r="B4003" s="97">
        <f>Contratista</f>
        <v>0</v>
      </c>
      <c r="C4003" s="93"/>
      <c r="D4003" s="93"/>
      <c r="E4003" s="93"/>
      <c r="F4003" s="100"/>
      <c r="G4003" s="274"/>
    </row>
    <row r="4004" spans="1:123" ht="24" customHeight="1" x14ac:dyDescent="0.2">
      <c r="A4004" s="272" t="s">
        <v>24</v>
      </c>
      <c r="B4004" s="97" t="str">
        <f>Obra</f>
        <v>CIERRE PERIMETRAL - OBRA CIVIL Ca.Me. SAN JUAN S.E.</v>
      </c>
      <c r="C4004" s="93"/>
      <c r="D4004" s="93"/>
      <c r="E4004" s="93"/>
      <c r="F4004" s="100" t="s">
        <v>38</v>
      </c>
      <c r="G4004" s="275">
        <f>Fecha_Base</f>
        <v>44711</v>
      </c>
    </row>
    <row r="4005" spans="1:123" ht="24" customHeight="1" x14ac:dyDescent="0.2">
      <c r="A4005" s="276" t="s">
        <v>601</v>
      </c>
      <c r="B4005" s="94" t="str">
        <f>Ubicación</f>
        <v>DEPARTAMENTO SARMIENTO</v>
      </c>
      <c r="C4005" s="94"/>
      <c r="D4005" s="101"/>
      <c r="E4005" s="102"/>
      <c r="F4005" s="103"/>
      <c r="G4005" s="277"/>
    </row>
    <row r="4006" spans="1:123" ht="24" customHeight="1" x14ac:dyDescent="0.2">
      <c r="A4006" s="276" t="s">
        <v>39</v>
      </c>
      <c r="B4006" s="104" t="str">
        <f>IFERROR(VALUE(LEFT(B4007,FIND(".",B4007)-1)),"")</f>
        <v/>
      </c>
      <c r="C4006" s="95" t="str">
        <f>IFERROR(VLOOKUP(B4006,Tabla_CyP,2,FALSE),"")</f>
        <v/>
      </c>
      <c r="D4006" s="95"/>
      <c r="E4006" s="102"/>
      <c r="F4006" s="103"/>
      <c r="G4006" s="277"/>
    </row>
    <row r="4007" spans="1:123" ht="24" customHeight="1" x14ac:dyDescent="0.2">
      <c r="A4007" s="276" t="s">
        <v>25</v>
      </c>
      <c r="B4007" s="105" t="str">
        <f>IFERROR(VLOOKUP(COUNTIF($A$1:A4007,"ANALISIS DE PRECIOS"),Tabla_NumeroItem,2,FALSE),"")</f>
        <v/>
      </c>
      <c r="C4007" s="95" t="str">
        <f>IFERROR(VLOOKUP(B4007,Tabla_CyP,2,FALSE),"")</f>
        <v/>
      </c>
      <c r="D4007" s="101"/>
      <c r="E4007" s="102"/>
      <c r="F4007" s="100" t="s">
        <v>26</v>
      </c>
      <c r="G4007" s="278" t="str">
        <f>IFERROR(VLOOKUP(B4007,Tabla_CyP,4,FALSE),"")</f>
        <v/>
      </c>
    </row>
    <row r="4008" spans="1:123" ht="24" customHeight="1" x14ac:dyDescent="0.2">
      <c r="A4008" s="276"/>
      <c r="B4008" s="94"/>
      <c r="C4008" s="95"/>
      <c r="D4008" s="101"/>
      <c r="E4008" s="102"/>
      <c r="F4008" s="103"/>
      <c r="G4008" s="277"/>
    </row>
    <row r="4009" spans="1:123" ht="24" customHeight="1" x14ac:dyDescent="0.2">
      <c r="A4009" s="378" t="s">
        <v>507</v>
      </c>
      <c r="B4009" s="379"/>
      <c r="C4009" s="380" t="s">
        <v>0</v>
      </c>
      <c r="D4009" s="380" t="s">
        <v>27</v>
      </c>
      <c r="E4009" s="386" t="s">
        <v>28</v>
      </c>
      <c r="F4009" s="388" t="s">
        <v>29</v>
      </c>
      <c r="G4009" s="388" t="s">
        <v>30</v>
      </c>
    </row>
    <row r="4010" spans="1:123" s="107" customFormat="1" ht="24" customHeight="1" x14ac:dyDescent="0.2">
      <c r="A4010" s="106" t="s">
        <v>508</v>
      </c>
      <c r="B4010" s="106" t="s">
        <v>509</v>
      </c>
      <c r="C4010" s="381"/>
      <c r="D4010" s="381"/>
      <c r="E4010" s="387"/>
      <c r="F4010" s="389"/>
      <c r="G4010" s="389"/>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9"/>
      <c r="B4011" s="108"/>
      <c r="C4011" s="267" t="s">
        <v>604</v>
      </c>
      <c r="D4011" s="109"/>
      <c r="E4011" s="110"/>
      <c r="F4011" s="111"/>
      <c r="G4011" s="280"/>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1">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1">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1">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1">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1">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1">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1">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1">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1">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1">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1">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1">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1">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1">
        <f t="shared" si="1205"/>
        <v>0</v>
      </c>
    </row>
    <row r="4026" spans="1:7" ht="24" customHeight="1" x14ac:dyDescent="0.2">
      <c r="A4026" s="282"/>
      <c r="B4026" s="95"/>
      <c r="C4026" s="95"/>
      <c r="D4026" s="101"/>
      <c r="E4026" s="102"/>
      <c r="F4026" s="268" t="s">
        <v>31</v>
      </c>
      <c r="G4026" s="283">
        <f>SUBTOTAL(9,G4012:G4025)</f>
        <v>0</v>
      </c>
    </row>
    <row r="4027" spans="1:7" ht="24" customHeight="1" x14ac:dyDescent="0.2">
      <c r="A4027" s="282"/>
      <c r="B4027" s="95"/>
      <c r="C4027" s="266" t="s">
        <v>605</v>
      </c>
      <c r="D4027" s="101"/>
      <c r="E4027" s="102"/>
      <c r="F4027" s="103"/>
      <c r="G4027" s="284"/>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1">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1">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1">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1">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1">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1">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1">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1">
        <f t="shared" si="1210"/>
        <v>0</v>
      </c>
    </row>
    <row r="4036" spans="1:7" ht="24" customHeight="1" x14ac:dyDescent="0.2">
      <c r="A4036" s="282"/>
      <c r="B4036" s="95"/>
      <c r="C4036" s="95"/>
      <c r="D4036" s="101"/>
      <c r="E4036" s="102"/>
      <c r="F4036" s="268" t="s">
        <v>32</v>
      </c>
      <c r="G4036" s="283">
        <f>SUBTOTAL(9,G4028:G4035)</f>
        <v>0</v>
      </c>
    </row>
    <row r="4037" spans="1:7" ht="24" customHeight="1" x14ac:dyDescent="0.2">
      <c r="A4037" s="282"/>
      <c r="B4037" s="95"/>
      <c r="C4037" s="266" t="s">
        <v>606</v>
      </c>
      <c r="D4037" s="101"/>
      <c r="E4037" s="102"/>
      <c r="F4037" s="103"/>
      <c r="G4037" s="284"/>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1">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1">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1">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1">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1">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1">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1">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1">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1">
        <f t="shared" si="1215"/>
        <v>0</v>
      </c>
    </row>
    <row r="4047" spans="1:7" ht="24" customHeight="1" x14ac:dyDescent="0.2">
      <c r="A4047" s="285"/>
      <c r="B4047" s="101"/>
      <c r="C4047" s="95"/>
      <c r="D4047" s="101"/>
      <c r="E4047" s="102"/>
      <c r="F4047" s="268" t="s">
        <v>33</v>
      </c>
      <c r="G4047" s="283">
        <f>SUBTOTAL(9,G4038:G4046)</f>
        <v>0</v>
      </c>
    </row>
    <row r="4048" spans="1:7" ht="24" customHeight="1" x14ac:dyDescent="0.2">
      <c r="A4048" s="286"/>
      <c r="B4048" s="101"/>
      <c r="C4048" s="95"/>
      <c r="D4048" s="101"/>
      <c r="E4048" s="102"/>
      <c r="F4048" s="103"/>
      <c r="G4048" s="284"/>
    </row>
    <row r="4049" spans="1:123" ht="24" customHeight="1" x14ac:dyDescent="0.2">
      <c r="A4049" s="287" t="str">
        <f>B4007</f>
        <v/>
      </c>
      <c r="B4049" s="288" t="str">
        <f>C4007</f>
        <v/>
      </c>
      <c r="C4049" s="109"/>
      <c r="D4049" s="109" t="s">
        <v>34</v>
      </c>
      <c r="E4049" s="110"/>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7" t="str">
        <f>Comitente</f>
        <v>CA.ME. SAN JUAN SOCIEDAD DEL ESTADO</v>
      </c>
      <c r="C4052" s="92"/>
      <c r="D4052" s="98"/>
      <c r="E4052" s="98"/>
      <c r="F4052" s="99"/>
      <c r="G4052" s="273"/>
    </row>
    <row r="4053" spans="1:123" ht="24" customHeight="1" x14ac:dyDescent="0.2">
      <c r="A4053" s="272" t="s">
        <v>603</v>
      </c>
      <c r="B4053" s="97">
        <f>Contratista</f>
        <v>0</v>
      </c>
      <c r="C4053" s="93"/>
      <c r="D4053" s="93"/>
      <c r="E4053" s="93"/>
      <c r="F4053" s="100"/>
      <c r="G4053" s="274"/>
    </row>
    <row r="4054" spans="1:123" ht="24" customHeight="1" x14ac:dyDescent="0.2">
      <c r="A4054" s="272" t="s">
        <v>24</v>
      </c>
      <c r="B4054" s="97" t="str">
        <f>Obra</f>
        <v>CIERRE PERIMETRAL - OBRA CIVIL Ca.Me. SAN JUAN S.E.</v>
      </c>
      <c r="C4054" s="93"/>
      <c r="D4054" s="93"/>
      <c r="E4054" s="93"/>
      <c r="F4054" s="100" t="s">
        <v>38</v>
      </c>
      <c r="G4054" s="275">
        <f>Fecha_Base</f>
        <v>44711</v>
      </c>
    </row>
    <row r="4055" spans="1:123" ht="24" customHeight="1" x14ac:dyDescent="0.2">
      <c r="A4055" s="276" t="s">
        <v>601</v>
      </c>
      <c r="B4055" s="94" t="str">
        <f>Ubicación</f>
        <v>DEPARTAMENTO SARMIENTO</v>
      </c>
      <c r="C4055" s="94"/>
      <c r="D4055" s="101"/>
      <c r="E4055" s="102"/>
      <c r="F4055" s="103"/>
      <c r="G4055" s="277"/>
    </row>
    <row r="4056" spans="1:123" ht="24" customHeight="1" x14ac:dyDescent="0.2">
      <c r="A4056" s="276" t="s">
        <v>39</v>
      </c>
      <c r="B4056" s="104" t="str">
        <f>IFERROR(VALUE(LEFT(B4057,FIND(".",B4057)-1)),"")</f>
        <v/>
      </c>
      <c r="C4056" s="95" t="str">
        <f>IFERROR(VLOOKUP(B4056,Tabla_CyP,2,FALSE),"")</f>
        <v/>
      </c>
      <c r="D4056" s="95"/>
      <c r="E4056" s="102"/>
      <c r="F4056" s="103"/>
      <c r="G4056" s="277"/>
    </row>
    <row r="4057" spans="1:123" ht="24" customHeight="1" x14ac:dyDescent="0.2">
      <c r="A4057" s="276" t="s">
        <v>25</v>
      </c>
      <c r="B4057" s="105" t="str">
        <f>IFERROR(VLOOKUP(COUNTIF($A$1:A4057,"ANALISIS DE PRECIOS"),Tabla_NumeroItem,2,FALSE),"")</f>
        <v/>
      </c>
      <c r="C4057" s="95" t="str">
        <f>IFERROR(VLOOKUP(B4057,Tabla_CyP,2,FALSE),"")</f>
        <v/>
      </c>
      <c r="D4057" s="101"/>
      <c r="E4057" s="102"/>
      <c r="F4057" s="100" t="s">
        <v>26</v>
      </c>
      <c r="G4057" s="278" t="str">
        <f>IFERROR(VLOOKUP(B4057,Tabla_CyP,4,FALSE),"")</f>
        <v/>
      </c>
    </row>
    <row r="4058" spans="1:123" ht="24" customHeight="1" x14ac:dyDescent="0.2">
      <c r="A4058" s="276"/>
      <c r="B4058" s="94"/>
      <c r="C4058" s="95"/>
      <c r="D4058" s="101"/>
      <c r="E4058" s="102"/>
      <c r="F4058" s="103"/>
      <c r="G4058" s="277"/>
    </row>
    <row r="4059" spans="1:123" ht="24" customHeight="1" x14ac:dyDescent="0.2">
      <c r="A4059" s="378" t="s">
        <v>507</v>
      </c>
      <c r="B4059" s="379"/>
      <c r="C4059" s="380" t="s">
        <v>0</v>
      </c>
      <c r="D4059" s="380" t="s">
        <v>27</v>
      </c>
      <c r="E4059" s="386" t="s">
        <v>28</v>
      </c>
      <c r="F4059" s="388" t="s">
        <v>29</v>
      </c>
      <c r="G4059" s="388" t="s">
        <v>30</v>
      </c>
    </row>
    <row r="4060" spans="1:123" s="107" customFormat="1" ht="24" customHeight="1" x14ac:dyDescent="0.2">
      <c r="A4060" s="106" t="s">
        <v>508</v>
      </c>
      <c r="B4060" s="106" t="s">
        <v>509</v>
      </c>
      <c r="C4060" s="381"/>
      <c r="D4060" s="381"/>
      <c r="E4060" s="387"/>
      <c r="F4060" s="389"/>
      <c r="G4060" s="389"/>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9"/>
      <c r="B4061" s="108"/>
      <c r="C4061" s="267" t="s">
        <v>604</v>
      </c>
      <c r="D4061" s="109"/>
      <c r="E4061" s="110"/>
      <c r="F4061" s="111"/>
      <c r="G4061" s="280"/>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1">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1">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1">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1">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1">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1">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1">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1">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1">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1">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1">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1">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1">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1">
        <f t="shared" si="1220"/>
        <v>0</v>
      </c>
    </row>
    <row r="4076" spans="1:7" ht="24" customHeight="1" x14ac:dyDescent="0.2">
      <c r="A4076" s="282"/>
      <c r="B4076" s="95"/>
      <c r="C4076" s="95"/>
      <c r="D4076" s="101"/>
      <c r="E4076" s="102"/>
      <c r="F4076" s="268" t="s">
        <v>31</v>
      </c>
      <c r="G4076" s="283">
        <f>SUBTOTAL(9,G4062:G4075)</f>
        <v>0</v>
      </c>
    </row>
    <row r="4077" spans="1:7" ht="24" customHeight="1" x14ac:dyDescent="0.2">
      <c r="A4077" s="282"/>
      <c r="B4077" s="95"/>
      <c r="C4077" s="266" t="s">
        <v>605</v>
      </c>
      <c r="D4077" s="101"/>
      <c r="E4077" s="102"/>
      <c r="F4077" s="103"/>
      <c r="G4077" s="284"/>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1">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1">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1">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1">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1">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1">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1">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1">
        <f t="shared" si="1225"/>
        <v>0</v>
      </c>
    </row>
    <row r="4086" spans="1:7" ht="24" customHeight="1" x14ac:dyDescent="0.2">
      <c r="A4086" s="282"/>
      <c r="B4086" s="95"/>
      <c r="C4086" s="95"/>
      <c r="D4086" s="101"/>
      <c r="E4086" s="102"/>
      <c r="F4086" s="268" t="s">
        <v>32</v>
      </c>
      <c r="G4086" s="283">
        <f>SUBTOTAL(9,G4078:G4085)</f>
        <v>0</v>
      </c>
    </row>
    <row r="4087" spans="1:7" ht="24" customHeight="1" x14ac:dyDescent="0.2">
      <c r="A4087" s="282"/>
      <c r="B4087" s="95"/>
      <c r="C4087" s="266" t="s">
        <v>606</v>
      </c>
      <c r="D4087" s="101"/>
      <c r="E4087" s="102"/>
      <c r="F4087" s="103"/>
      <c r="G4087" s="284"/>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1">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1">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1">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1">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1">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1">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1">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1">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1">
        <f t="shared" si="1230"/>
        <v>0</v>
      </c>
    </row>
    <row r="4097" spans="1:123" ht="24" customHeight="1" x14ac:dyDescent="0.2">
      <c r="A4097" s="285"/>
      <c r="B4097" s="101"/>
      <c r="C4097" s="95"/>
      <c r="D4097" s="101"/>
      <c r="E4097" s="102"/>
      <c r="F4097" s="268" t="s">
        <v>33</v>
      </c>
      <c r="G4097" s="283">
        <f>SUBTOTAL(9,G4088:G4096)</f>
        <v>0</v>
      </c>
    </row>
    <row r="4098" spans="1:123" ht="24" customHeight="1" x14ac:dyDescent="0.2">
      <c r="A4098" s="286"/>
      <c r="B4098" s="101"/>
      <c r="C4098" s="95"/>
      <c r="D4098" s="101"/>
      <c r="E4098" s="102"/>
      <c r="F4098" s="103"/>
      <c r="G4098" s="284"/>
    </row>
    <row r="4099" spans="1:123" ht="24" customHeight="1" x14ac:dyDescent="0.2">
      <c r="A4099" s="287" t="str">
        <f>B4057</f>
        <v/>
      </c>
      <c r="B4099" s="288" t="str">
        <f>C4057</f>
        <v/>
      </c>
      <c r="C4099" s="109"/>
      <c r="D4099" s="109" t="s">
        <v>34</v>
      </c>
      <c r="E4099" s="110"/>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7" t="str">
        <f>Comitente</f>
        <v>CA.ME. SAN JUAN SOCIEDAD DEL ESTADO</v>
      </c>
      <c r="C4102" s="92"/>
      <c r="D4102" s="98"/>
      <c r="E4102" s="98"/>
      <c r="F4102" s="99"/>
      <c r="G4102" s="273"/>
    </row>
    <row r="4103" spans="1:123" ht="24" customHeight="1" x14ac:dyDescent="0.2">
      <c r="A4103" s="272" t="s">
        <v>603</v>
      </c>
      <c r="B4103" s="97">
        <f>Contratista</f>
        <v>0</v>
      </c>
      <c r="C4103" s="93"/>
      <c r="D4103" s="93"/>
      <c r="E4103" s="93"/>
      <c r="F4103" s="100"/>
      <c r="G4103" s="274"/>
    </row>
    <row r="4104" spans="1:123" ht="24" customHeight="1" x14ac:dyDescent="0.2">
      <c r="A4104" s="272" t="s">
        <v>24</v>
      </c>
      <c r="B4104" s="97" t="str">
        <f>Obra</f>
        <v>CIERRE PERIMETRAL - OBRA CIVIL Ca.Me. SAN JUAN S.E.</v>
      </c>
      <c r="C4104" s="93"/>
      <c r="D4104" s="93"/>
      <c r="E4104" s="93"/>
      <c r="F4104" s="100" t="s">
        <v>38</v>
      </c>
      <c r="G4104" s="275">
        <f>Fecha_Base</f>
        <v>44711</v>
      </c>
    </row>
    <row r="4105" spans="1:123" ht="24" customHeight="1" x14ac:dyDescent="0.2">
      <c r="A4105" s="276" t="s">
        <v>601</v>
      </c>
      <c r="B4105" s="94" t="str">
        <f>Ubicación</f>
        <v>DEPARTAMENTO SARMIENTO</v>
      </c>
      <c r="C4105" s="94"/>
      <c r="D4105" s="101"/>
      <c r="E4105" s="102"/>
      <c r="F4105" s="103"/>
      <c r="G4105" s="277"/>
    </row>
    <row r="4106" spans="1:123" ht="24" customHeight="1" x14ac:dyDescent="0.2">
      <c r="A4106" s="276" t="s">
        <v>39</v>
      </c>
      <c r="B4106" s="104" t="str">
        <f>IFERROR(VALUE(LEFT(B4107,FIND(".",B4107)-1)),"")</f>
        <v/>
      </c>
      <c r="C4106" s="95" t="str">
        <f>IFERROR(VLOOKUP(B4106,Tabla_CyP,2,FALSE),"")</f>
        <v/>
      </c>
      <c r="D4106" s="95"/>
      <c r="E4106" s="102"/>
      <c r="F4106" s="103"/>
      <c r="G4106" s="277"/>
    </row>
    <row r="4107" spans="1:123" ht="24" customHeight="1" x14ac:dyDescent="0.2">
      <c r="A4107" s="276" t="s">
        <v>25</v>
      </c>
      <c r="B4107" s="105" t="str">
        <f>IFERROR(VLOOKUP(COUNTIF($A$1:A4107,"ANALISIS DE PRECIOS"),Tabla_NumeroItem,2,FALSE),"")</f>
        <v/>
      </c>
      <c r="C4107" s="95" t="str">
        <f>IFERROR(VLOOKUP(B4107,Tabla_CyP,2,FALSE),"")</f>
        <v/>
      </c>
      <c r="D4107" s="101"/>
      <c r="E4107" s="102"/>
      <c r="F4107" s="100" t="s">
        <v>26</v>
      </c>
      <c r="G4107" s="278" t="str">
        <f>IFERROR(VLOOKUP(B4107,Tabla_CyP,4,FALSE),"")</f>
        <v/>
      </c>
    </row>
    <row r="4108" spans="1:123" ht="24" customHeight="1" x14ac:dyDescent="0.2">
      <c r="A4108" s="276"/>
      <c r="B4108" s="94"/>
      <c r="C4108" s="95"/>
      <c r="D4108" s="101"/>
      <c r="E4108" s="102"/>
      <c r="F4108" s="103"/>
      <c r="G4108" s="277"/>
    </row>
    <row r="4109" spans="1:123" ht="24" customHeight="1" x14ac:dyDescent="0.2">
      <c r="A4109" s="378" t="s">
        <v>507</v>
      </c>
      <c r="B4109" s="379"/>
      <c r="C4109" s="380" t="s">
        <v>0</v>
      </c>
      <c r="D4109" s="380" t="s">
        <v>27</v>
      </c>
      <c r="E4109" s="386" t="s">
        <v>28</v>
      </c>
      <c r="F4109" s="388" t="s">
        <v>29</v>
      </c>
      <c r="G4109" s="388" t="s">
        <v>30</v>
      </c>
    </row>
    <row r="4110" spans="1:123" s="107" customFormat="1" ht="24" customHeight="1" x14ac:dyDescent="0.2">
      <c r="A4110" s="106" t="s">
        <v>508</v>
      </c>
      <c r="B4110" s="106" t="s">
        <v>509</v>
      </c>
      <c r="C4110" s="381"/>
      <c r="D4110" s="381"/>
      <c r="E4110" s="387"/>
      <c r="F4110" s="389"/>
      <c r="G4110" s="389"/>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9"/>
      <c r="B4111" s="108"/>
      <c r="C4111" s="267" t="s">
        <v>604</v>
      </c>
      <c r="D4111" s="109"/>
      <c r="E4111" s="110"/>
      <c r="F4111" s="111"/>
      <c r="G4111" s="280"/>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1">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1">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1">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1">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1">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1">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1">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1">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1">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1">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1">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1">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1">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1">
        <f t="shared" si="1235"/>
        <v>0</v>
      </c>
    </row>
    <row r="4126" spans="1:7" ht="24" customHeight="1" x14ac:dyDescent="0.2">
      <c r="A4126" s="282"/>
      <c r="B4126" s="95"/>
      <c r="C4126" s="95"/>
      <c r="D4126" s="101"/>
      <c r="E4126" s="102"/>
      <c r="F4126" s="268" t="s">
        <v>31</v>
      </c>
      <c r="G4126" s="283">
        <f>SUBTOTAL(9,G4112:G4125)</f>
        <v>0</v>
      </c>
    </row>
    <row r="4127" spans="1:7" ht="24" customHeight="1" x14ac:dyDescent="0.2">
      <c r="A4127" s="282"/>
      <c r="B4127" s="95"/>
      <c r="C4127" s="266" t="s">
        <v>605</v>
      </c>
      <c r="D4127" s="101"/>
      <c r="E4127" s="102"/>
      <c r="F4127" s="103"/>
      <c r="G4127" s="284"/>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1">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1">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1">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1">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1">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1">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1">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1">
        <f t="shared" si="1240"/>
        <v>0</v>
      </c>
    </row>
    <row r="4136" spans="1:7" ht="24" customHeight="1" x14ac:dyDescent="0.2">
      <c r="A4136" s="282"/>
      <c r="B4136" s="95"/>
      <c r="C4136" s="95"/>
      <c r="D4136" s="101"/>
      <c r="E4136" s="102"/>
      <c r="F4136" s="268" t="s">
        <v>32</v>
      </c>
      <c r="G4136" s="283">
        <f>SUBTOTAL(9,G4128:G4135)</f>
        <v>0</v>
      </c>
    </row>
    <row r="4137" spans="1:7" ht="24" customHeight="1" x14ac:dyDescent="0.2">
      <c r="A4137" s="282"/>
      <c r="B4137" s="95"/>
      <c r="C4137" s="266" t="s">
        <v>606</v>
      </c>
      <c r="D4137" s="101"/>
      <c r="E4137" s="102"/>
      <c r="F4137" s="103"/>
      <c r="G4137" s="284"/>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1">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1">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1">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1">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1">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1">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1">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1">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1">
        <f t="shared" si="1245"/>
        <v>0</v>
      </c>
    </row>
    <row r="4147" spans="1:123" ht="24" customHeight="1" x14ac:dyDescent="0.2">
      <c r="A4147" s="285"/>
      <c r="B4147" s="101"/>
      <c r="C4147" s="95"/>
      <c r="D4147" s="101"/>
      <c r="E4147" s="102"/>
      <c r="F4147" s="268" t="s">
        <v>33</v>
      </c>
      <c r="G4147" s="283">
        <f>SUBTOTAL(9,G4138:G4146)</f>
        <v>0</v>
      </c>
    </row>
    <row r="4148" spans="1:123" ht="24" customHeight="1" x14ac:dyDescent="0.2">
      <c r="A4148" s="286"/>
      <c r="B4148" s="101"/>
      <c r="C4148" s="95"/>
      <c r="D4148" s="101"/>
      <c r="E4148" s="102"/>
      <c r="F4148" s="103"/>
      <c r="G4148" s="284"/>
    </row>
    <row r="4149" spans="1:123" ht="24" customHeight="1" x14ac:dyDescent="0.2">
      <c r="A4149" s="287" t="str">
        <f>B4107</f>
        <v/>
      </c>
      <c r="B4149" s="288" t="str">
        <f>C4107</f>
        <v/>
      </c>
      <c r="C4149" s="109"/>
      <c r="D4149" s="109" t="s">
        <v>34</v>
      </c>
      <c r="E4149" s="110"/>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7" t="str">
        <f>Comitente</f>
        <v>CA.ME. SAN JUAN SOCIEDAD DEL ESTADO</v>
      </c>
      <c r="C4152" s="92"/>
      <c r="D4152" s="98"/>
      <c r="E4152" s="98"/>
      <c r="F4152" s="99"/>
      <c r="G4152" s="273"/>
    </row>
    <row r="4153" spans="1:123" ht="24" customHeight="1" x14ac:dyDescent="0.2">
      <c r="A4153" s="272" t="s">
        <v>603</v>
      </c>
      <c r="B4153" s="97">
        <f>Contratista</f>
        <v>0</v>
      </c>
      <c r="C4153" s="93"/>
      <c r="D4153" s="93"/>
      <c r="E4153" s="93"/>
      <c r="F4153" s="100"/>
      <c r="G4153" s="274"/>
    </row>
    <row r="4154" spans="1:123" ht="24" customHeight="1" x14ac:dyDescent="0.2">
      <c r="A4154" s="272" t="s">
        <v>24</v>
      </c>
      <c r="B4154" s="97" t="str">
        <f>Obra</f>
        <v>CIERRE PERIMETRAL - OBRA CIVIL Ca.Me. SAN JUAN S.E.</v>
      </c>
      <c r="C4154" s="93"/>
      <c r="D4154" s="93"/>
      <c r="E4154" s="93"/>
      <c r="F4154" s="100" t="s">
        <v>38</v>
      </c>
      <c r="G4154" s="275">
        <f>Fecha_Base</f>
        <v>44711</v>
      </c>
    </row>
    <row r="4155" spans="1:123" ht="24" customHeight="1" x14ac:dyDescent="0.2">
      <c r="A4155" s="276" t="s">
        <v>601</v>
      </c>
      <c r="B4155" s="94" t="str">
        <f>Ubicación</f>
        <v>DEPARTAMENTO SARMIENTO</v>
      </c>
      <c r="C4155" s="94"/>
      <c r="D4155" s="101"/>
      <c r="E4155" s="102"/>
      <c r="F4155" s="103"/>
      <c r="G4155" s="277"/>
    </row>
    <row r="4156" spans="1:123" ht="24" customHeight="1" x14ac:dyDescent="0.2">
      <c r="A4156" s="276" t="s">
        <v>39</v>
      </c>
      <c r="B4156" s="104" t="str">
        <f>IFERROR(VALUE(LEFT(B4157,FIND(".",B4157)-1)),"")</f>
        <v/>
      </c>
      <c r="C4156" s="95" t="str">
        <f>IFERROR(VLOOKUP(B4156,Tabla_CyP,2,FALSE),"")</f>
        <v/>
      </c>
      <c r="D4156" s="95"/>
      <c r="E4156" s="102"/>
      <c r="F4156" s="103"/>
      <c r="G4156" s="277"/>
    </row>
    <row r="4157" spans="1:123" ht="24" customHeight="1" x14ac:dyDescent="0.2">
      <c r="A4157" s="276" t="s">
        <v>25</v>
      </c>
      <c r="B4157" s="105" t="str">
        <f>IFERROR(VLOOKUP(COUNTIF($A$1:A4157,"ANALISIS DE PRECIOS"),Tabla_NumeroItem,2,FALSE),"")</f>
        <v/>
      </c>
      <c r="C4157" s="95" t="str">
        <f>IFERROR(VLOOKUP(B4157,Tabla_CyP,2,FALSE),"")</f>
        <v/>
      </c>
      <c r="D4157" s="101"/>
      <c r="E4157" s="102"/>
      <c r="F4157" s="100" t="s">
        <v>26</v>
      </c>
      <c r="G4157" s="278" t="str">
        <f>IFERROR(VLOOKUP(B4157,Tabla_CyP,4,FALSE),"")</f>
        <v/>
      </c>
    </row>
    <row r="4158" spans="1:123" ht="24" customHeight="1" x14ac:dyDescent="0.2">
      <c r="A4158" s="276"/>
      <c r="B4158" s="94"/>
      <c r="C4158" s="95"/>
      <c r="D4158" s="101"/>
      <c r="E4158" s="102"/>
      <c r="F4158" s="103"/>
      <c r="G4158" s="277"/>
    </row>
    <row r="4159" spans="1:123" ht="24" customHeight="1" x14ac:dyDescent="0.2">
      <c r="A4159" s="378" t="s">
        <v>507</v>
      </c>
      <c r="B4159" s="379"/>
      <c r="C4159" s="380" t="s">
        <v>0</v>
      </c>
      <c r="D4159" s="380" t="s">
        <v>27</v>
      </c>
      <c r="E4159" s="386" t="s">
        <v>28</v>
      </c>
      <c r="F4159" s="388" t="s">
        <v>29</v>
      </c>
      <c r="G4159" s="388" t="s">
        <v>30</v>
      </c>
    </row>
    <row r="4160" spans="1:123" s="107" customFormat="1" ht="24" customHeight="1" x14ac:dyDescent="0.2">
      <c r="A4160" s="106" t="s">
        <v>508</v>
      </c>
      <c r="B4160" s="106" t="s">
        <v>509</v>
      </c>
      <c r="C4160" s="381"/>
      <c r="D4160" s="381"/>
      <c r="E4160" s="387"/>
      <c r="F4160" s="389"/>
      <c r="G4160" s="389"/>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9"/>
      <c r="B4161" s="108"/>
      <c r="C4161" s="267" t="s">
        <v>604</v>
      </c>
      <c r="D4161" s="109"/>
      <c r="E4161" s="110"/>
      <c r="F4161" s="111"/>
      <c r="G4161" s="280"/>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1">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1">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1">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1">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1">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1">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1">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1">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1">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1">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1">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1">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1">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1">
        <f t="shared" si="1250"/>
        <v>0</v>
      </c>
    </row>
    <row r="4176" spans="1:7" ht="24" customHeight="1" x14ac:dyDescent="0.2">
      <c r="A4176" s="282"/>
      <c r="B4176" s="95"/>
      <c r="C4176" s="95"/>
      <c r="D4176" s="101"/>
      <c r="E4176" s="102"/>
      <c r="F4176" s="268" t="s">
        <v>31</v>
      </c>
      <c r="G4176" s="283">
        <f>SUBTOTAL(9,G4162:G4175)</f>
        <v>0</v>
      </c>
    </row>
    <row r="4177" spans="1:7" ht="24" customHeight="1" x14ac:dyDescent="0.2">
      <c r="A4177" s="282"/>
      <c r="B4177" s="95"/>
      <c r="C4177" s="266" t="s">
        <v>605</v>
      </c>
      <c r="D4177" s="101"/>
      <c r="E4177" s="102"/>
      <c r="F4177" s="103"/>
      <c r="G4177" s="284"/>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1">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1">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1">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1">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1">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1">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1">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1">
        <f t="shared" si="1255"/>
        <v>0</v>
      </c>
    </row>
    <row r="4186" spans="1:7" ht="24" customHeight="1" x14ac:dyDescent="0.2">
      <c r="A4186" s="282"/>
      <c r="B4186" s="95"/>
      <c r="C4186" s="95"/>
      <c r="D4186" s="101"/>
      <c r="E4186" s="102"/>
      <c r="F4186" s="268" t="s">
        <v>32</v>
      </c>
      <c r="G4186" s="283">
        <f>SUBTOTAL(9,G4178:G4185)</f>
        <v>0</v>
      </c>
    </row>
    <row r="4187" spans="1:7" ht="24" customHeight="1" x14ac:dyDescent="0.2">
      <c r="A4187" s="282"/>
      <c r="B4187" s="95"/>
      <c r="C4187" s="266" t="s">
        <v>606</v>
      </c>
      <c r="D4187" s="101"/>
      <c r="E4187" s="102"/>
      <c r="F4187" s="103"/>
      <c r="G4187" s="284"/>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1">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1">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1">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1">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1">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1">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1">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1">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1">
        <f t="shared" si="1260"/>
        <v>0</v>
      </c>
    </row>
    <row r="4197" spans="1:7" ht="24" customHeight="1" x14ac:dyDescent="0.2">
      <c r="A4197" s="285"/>
      <c r="B4197" s="101"/>
      <c r="C4197" s="95"/>
      <c r="D4197" s="101"/>
      <c r="E4197" s="102"/>
      <c r="F4197" s="268" t="s">
        <v>33</v>
      </c>
      <c r="G4197" s="283">
        <f>SUBTOTAL(9,G4188:G4196)</f>
        <v>0</v>
      </c>
    </row>
    <row r="4198" spans="1:7" ht="24" customHeight="1" x14ac:dyDescent="0.2">
      <c r="A4198" s="286"/>
      <c r="B4198" s="101"/>
      <c r="C4198" s="95"/>
      <c r="D4198" s="101"/>
      <c r="E4198" s="102"/>
      <c r="F4198" s="103"/>
      <c r="G4198" s="284"/>
    </row>
    <row r="4199" spans="1:7" ht="24" customHeight="1" x14ac:dyDescent="0.2">
      <c r="A4199" s="287" t="str">
        <f>B4157</f>
        <v/>
      </c>
      <c r="B4199" s="288" t="str">
        <f>C4157</f>
        <v/>
      </c>
      <c r="C4199" s="109"/>
      <c r="D4199" s="109" t="s">
        <v>34</v>
      </c>
      <c r="E4199" s="110"/>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7" t="str">
        <f>Comitente</f>
        <v>CA.ME. SAN JUAN SOCIEDAD DEL ESTADO</v>
      </c>
      <c r="C4202" s="92"/>
      <c r="D4202" s="98"/>
      <c r="E4202" s="98"/>
      <c r="F4202" s="99"/>
      <c r="G4202" s="273"/>
    </row>
    <row r="4203" spans="1:7" ht="24" customHeight="1" x14ac:dyDescent="0.2">
      <c r="A4203" s="272" t="s">
        <v>603</v>
      </c>
      <c r="B4203" s="97">
        <f>Contratista</f>
        <v>0</v>
      </c>
      <c r="C4203" s="93"/>
      <c r="D4203" s="93"/>
      <c r="E4203" s="93"/>
      <c r="F4203" s="100"/>
      <c r="G4203" s="274"/>
    </row>
    <row r="4204" spans="1:7" ht="24" customHeight="1" x14ac:dyDescent="0.2">
      <c r="A4204" s="272" t="s">
        <v>24</v>
      </c>
      <c r="B4204" s="97" t="str">
        <f>Obra</f>
        <v>CIERRE PERIMETRAL - OBRA CIVIL Ca.Me. SAN JUAN S.E.</v>
      </c>
      <c r="C4204" s="93"/>
      <c r="D4204" s="93"/>
      <c r="E4204" s="93"/>
      <c r="F4204" s="100" t="s">
        <v>38</v>
      </c>
      <c r="G4204" s="275">
        <f>Fecha_Base</f>
        <v>44711</v>
      </c>
    </row>
    <row r="4205" spans="1:7" ht="24" customHeight="1" x14ac:dyDescent="0.2">
      <c r="A4205" s="276" t="s">
        <v>601</v>
      </c>
      <c r="B4205" s="94" t="str">
        <f>Ubicación</f>
        <v>DEPARTAMENTO SARMIENTO</v>
      </c>
      <c r="C4205" s="94"/>
      <c r="D4205" s="101"/>
      <c r="E4205" s="102"/>
      <c r="F4205" s="103"/>
      <c r="G4205" s="277"/>
    </row>
    <row r="4206" spans="1:7" ht="24" customHeight="1" x14ac:dyDescent="0.2">
      <c r="A4206" s="276" t="s">
        <v>39</v>
      </c>
      <c r="B4206" s="104" t="str">
        <f>IFERROR(VALUE(LEFT(B4207,FIND(".",B4207)-1)),"")</f>
        <v/>
      </c>
      <c r="C4206" s="95" t="str">
        <f>IFERROR(VLOOKUP(B4206,Tabla_CyP,2,FALSE),"")</f>
        <v/>
      </c>
      <c r="D4206" s="95"/>
      <c r="E4206" s="102"/>
      <c r="F4206" s="103"/>
      <c r="G4206" s="277"/>
    </row>
    <row r="4207" spans="1:7" ht="24" customHeight="1" x14ac:dyDescent="0.2">
      <c r="A4207" s="276" t="s">
        <v>25</v>
      </c>
      <c r="B4207" s="105" t="str">
        <f>IFERROR(VLOOKUP(COUNTIF($A$1:A4207,"ANALISIS DE PRECIOS"),Tabla_NumeroItem,2,FALSE),"")</f>
        <v/>
      </c>
      <c r="C4207" s="95" t="str">
        <f>IFERROR(VLOOKUP(B4207,Tabla_CyP,2,FALSE),"")</f>
        <v/>
      </c>
      <c r="D4207" s="101"/>
      <c r="E4207" s="102"/>
      <c r="F4207" s="100" t="s">
        <v>26</v>
      </c>
      <c r="G4207" s="278" t="str">
        <f>IFERROR(VLOOKUP(B4207,Tabla_CyP,4,FALSE),"")</f>
        <v/>
      </c>
    </row>
    <row r="4208" spans="1:7" ht="24" customHeight="1" x14ac:dyDescent="0.2">
      <c r="A4208" s="276"/>
      <c r="B4208" s="94"/>
      <c r="C4208" s="95"/>
      <c r="D4208" s="101"/>
      <c r="E4208" s="102"/>
      <c r="F4208" s="103"/>
      <c r="G4208" s="277"/>
    </row>
    <row r="4209" spans="1:123" ht="24" customHeight="1" x14ac:dyDescent="0.2">
      <c r="A4209" s="378" t="s">
        <v>507</v>
      </c>
      <c r="B4209" s="379"/>
      <c r="C4209" s="380" t="s">
        <v>0</v>
      </c>
      <c r="D4209" s="380" t="s">
        <v>27</v>
      </c>
      <c r="E4209" s="386" t="s">
        <v>28</v>
      </c>
      <c r="F4209" s="388" t="s">
        <v>29</v>
      </c>
      <c r="G4209" s="388" t="s">
        <v>30</v>
      </c>
    </row>
    <row r="4210" spans="1:123" s="107" customFormat="1" ht="24" customHeight="1" x14ac:dyDescent="0.2">
      <c r="A4210" s="106" t="s">
        <v>508</v>
      </c>
      <c r="B4210" s="106" t="s">
        <v>509</v>
      </c>
      <c r="C4210" s="381"/>
      <c r="D4210" s="381"/>
      <c r="E4210" s="387"/>
      <c r="F4210" s="389"/>
      <c r="G4210" s="389"/>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9"/>
      <c r="B4211" s="108"/>
      <c r="C4211" s="267" t="s">
        <v>604</v>
      </c>
      <c r="D4211" s="109"/>
      <c r="E4211" s="110"/>
      <c r="F4211" s="111"/>
      <c r="G4211" s="280"/>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1">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1">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1">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1">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1">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1">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1">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1">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1">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1">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1">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1">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1">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1">
        <f t="shared" si="1265"/>
        <v>0</v>
      </c>
    </row>
    <row r="4226" spans="1:7" ht="24" customHeight="1" x14ac:dyDescent="0.2">
      <c r="A4226" s="282"/>
      <c r="B4226" s="95"/>
      <c r="C4226" s="95"/>
      <c r="D4226" s="101"/>
      <c r="E4226" s="102"/>
      <c r="F4226" s="268" t="s">
        <v>31</v>
      </c>
      <c r="G4226" s="283">
        <f>SUBTOTAL(9,G4212:G4225)</f>
        <v>0</v>
      </c>
    </row>
    <row r="4227" spans="1:7" ht="24" customHeight="1" x14ac:dyDescent="0.2">
      <c r="A4227" s="282"/>
      <c r="B4227" s="95"/>
      <c r="C4227" s="266" t="s">
        <v>605</v>
      </c>
      <c r="D4227" s="101"/>
      <c r="E4227" s="102"/>
      <c r="F4227" s="103"/>
      <c r="G4227" s="284"/>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1">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1">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1">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1">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1">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1">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1">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1">
        <f t="shared" si="1270"/>
        <v>0</v>
      </c>
    </row>
    <row r="4236" spans="1:7" ht="24" customHeight="1" x14ac:dyDescent="0.2">
      <c r="A4236" s="282"/>
      <c r="B4236" s="95"/>
      <c r="C4236" s="95"/>
      <c r="D4236" s="101"/>
      <c r="E4236" s="102"/>
      <c r="F4236" s="268" t="s">
        <v>32</v>
      </c>
      <c r="G4236" s="283">
        <f>SUBTOTAL(9,G4228:G4235)</f>
        <v>0</v>
      </c>
    </row>
    <row r="4237" spans="1:7" ht="24" customHeight="1" x14ac:dyDescent="0.2">
      <c r="A4237" s="282"/>
      <c r="B4237" s="95"/>
      <c r="C4237" s="266" t="s">
        <v>606</v>
      </c>
      <c r="D4237" s="101"/>
      <c r="E4237" s="102"/>
      <c r="F4237" s="103"/>
      <c r="G4237" s="284"/>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1">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1">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1">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1">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1">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1">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1">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1">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1">
        <f t="shared" si="1275"/>
        <v>0</v>
      </c>
    </row>
    <row r="4247" spans="1:7" ht="24" customHeight="1" x14ac:dyDescent="0.2">
      <c r="A4247" s="285"/>
      <c r="B4247" s="101"/>
      <c r="C4247" s="95"/>
      <c r="D4247" s="101"/>
      <c r="E4247" s="102"/>
      <c r="F4247" s="268" t="s">
        <v>33</v>
      </c>
      <c r="G4247" s="283">
        <f>SUBTOTAL(9,G4238:G4246)</f>
        <v>0</v>
      </c>
    </row>
    <row r="4248" spans="1:7" ht="24" customHeight="1" x14ac:dyDescent="0.2">
      <c r="A4248" s="286"/>
      <c r="B4248" s="101"/>
      <c r="C4248" s="95"/>
      <c r="D4248" s="101"/>
      <c r="E4248" s="102"/>
      <c r="F4248" s="103"/>
      <c r="G4248" s="284"/>
    </row>
    <row r="4249" spans="1:7" ht="24" customHeight="1" x14ac:dyDescent="0.2">
      <c r="A4249" s="287" t="str">
        <f>B4207</f>
        <v/>
      </c>
      <c r="B4249" s="288" t="str">
        <f>C4207</f>
        <v/>
      </c>
      <c r="C4249" s="109"/>
      <c r="D4249" s="109" t="s">
        <v>34</v>
      </c>
      <c r="E4249" s="110"/>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7" t="str">
        <f>Comitente</f>
        <v>CA.ME. SAN JUAN SOCIEDAD DEL ESTADO</v>
      </c>
      <c r="C4252" s="92"/>
      <c r="D4252" s="98"/>
      <c r="E4252" s="98"/>
      <c r="F4252" s="99"/>
      <c r="G4252" s="273"/>
    </row>
    <row r="4253" spans="1:7" ht="24" customHeight="1" x14ac:dyDescent="0.2">
      <c r="A4253" s="272" t="s">
        <v>603</v>
      </c>
      <c r="B4253" s="97">
        <f>Contratista</f>
        <v>0</v>
      </c>
      <c r="C4253" s="93"/>
      <c r="D4253" s="93"/>
      <c r="E4253" s="93"/>
      <c r="F4253" s="100"/>
      <c r="G4253" s="274"/>
    </row>
    <row r="4254" spans="1:7" ht="24" customHeight="1" x14ac:dyDescent="0.2">
      <c r="A4254" s="272" t="s">
        <v>24</v>
      </c>
      <c r="B4254" s="97" t="str">
        <f>Obra</f>
        <v>CIERRE PERIMETRAL - OBRA CIVIL Ca.Me. SAN JUAN S.E.</v>
      </c>
      <c r="C4254" s="93"/>
      <c r="D4254" s="93"/>
      <c r="E4254" s="93"/>
      <c r="F4254" s="100" t="s">
        <v>38</v>
      </c>
      <c r="G4254" s="275">
        <f>Fecha_Base</f>
        <v>44711</v>
      </c>
    </row>
    <row r="4255" spans="1:7" ht="24" customHeight="1" x14ac:dyDescent="0.2">
      <c r="A4255" s="276" t="s">
        <v>601</v>
      </c>
      <c r="B4255" s="94" t="str">
        <f>Ubicación</f>
        <v>DEPARTAMENTO SARMIENTO</v>
      </c>
      <c r="C4255" s="94"/>
      <c r="D4255" s="101"/>
      <c r="E4255" s="102"/>
      <c r="F4255" s="103"/>
      <c r="G4255" s="277"/>
    </row>
    <row r="4256" spans="1:7" ht="24" customHeight="1" x14ac:dyDescent="0.2">
      <c r="A4256" s="276" t="s">
        <v>39</v>
      </c>
      <c r="B4256" s="104" t="str">
        <f>IFERROR(VALUE(LEFT(B4257,FIND(".",B4257)-1)),"")</f>
        <v/>
      </c>
      <c r="C4256" s="95" t="str">
        <f>IFERROR(VLOOKUP(B4256,Tabla_CyP,2,FALSE),"")</f>
        <v/>
      </c>
      <c r="D4256" s="95"/>
      <c r="E4256" s="102"/>
      <c r="F4256" s="103"/>
      <c r="G4256" s="277"/>
    </row>
    <row r="4257" spans="1:123" ht="24" customHeight="1" x14ac:dyDescent="0.2">
      <c r="A4257" s="276" t="s">
        <v>25</v>
      </c>
      <c r="B4257" s="105" t="str">
        <f>IFERROR(VLOOKUP(COUNTIF($A$1:A4257,"ANALISIS DE PRECIOS"),Tabla_NumeroItem,2,FALSE),"")</f>
        <v/>
      </c>
      <c r="C4257" s="95" t="str">
        <f>IFERROR(VLOOKUP(B4257,Tabla_CyP,2,FALSE),"")</f>
        <v/>
      </c>
      <c r="D4257" s="101"/>
      <c r="E4257" s="102"/>
      <c r="F4257" s="100" t="s">
        <v>26</v>
      </c>
      <c r="G4257" s="278" t="str">
        <f>IFERROR(VLOOKUP(B4257,Tabla_CyP,4,FALSE),"")</f>
        <v/>
      </c>
    </row>
    <row r="4258" spans="1:123" ht="24" customHeight="1" x14ac:dyDescent="0.2">
      <c r="A4258" s="276"/>
      <c r="B4258" s="94"/>
      <c r="C4258" s="95"/>
      <c r="D4258" s="101"/>
      <c r="E4258" s="102"/>
      <c r="F4258" s="103"/>
      <c r="G4258" s="277"/>
    </row>
    <row r="4259" spans="1:123" ht="24" customHeight="1" x14ac:dyDescent="0.2">
      <c r="A4259" s="378" t="s">
        <v>507</v>
      </c>
      <c r="B4259" s="379"/>
      <c r="C4259" s="380" t="s">
        <v>0</v>
      </c>
      <c r="D4259" s="380" t="s">
        <v>27</v>
      </c>
      <c r="E4259" s="386" t="s">
        <v>28</v>
      </c>
      <c r="F4259" s="388" t="s">
        <v>29</v>
      </c>
      <c r="G4259" s="388" t="s">
        <v>30</v>
      </c>
    </row>
    <row r="4260" spans="1:123" s="107" customFormat="1" ht="24" customHeight="1" x14ac:dyDescent="0.2">
      <c r="A4260" s="106" t="s">
        <v>508</v>
      </c>
      <c r="B4260" s="106" t="s">
        <v>509</v>
      </c>
      <c r="C4260" s="381"/>
      <c r="D4260" s="381"/>
      <c r="E4260" s="387"/>
      <c r="F4260" s="389"/>
      <c r="G4260" s="389"/>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9"/>
      <c r="B4261" s="108"/>
      <c r="C4261" s="267" t="s">
        <v>604</v>
      </c>
      <c r="D4261" s="109"/>
      <c r="E4261" s="110"/>
      <c r="F4261" s="111"/>
      <c r="G4261" s="280"/>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1">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1">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1">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1">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1">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1">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1">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1">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1">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1">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1">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1">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1">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1">
        <f t="shared" si="1280"/>
        <v>0</v>
      </c>
    </row>
    <row r="4276" spans="1:7" ht="24" customHeight="1" x14ac:dyDescent="0.2">
      <c r="A4276" s="282"/>
      <c r="B4276" s="95"/>
      <c r="C4276" s="95"/>
      <c r="D4276" s="101"/>
      <c r="E4276" s="102"/>
      <c r="F4276" s="268" t="s">
        <v>31</v>
      </c>
      <c r="G4276" s="283">
        <f>SUBTOTAL(9,G4262:G4275)</f>
        <v>0</v>
      </c>
    </row>
    <row r="4277" spans="1:7" ht="24" customHeight="1" x14ac:dyDescent="0.2">
      <c r="A4277" s="282"/>
      <c r="B4277" s="95"/>
      <c r="C4277" s="266" t="s">
        <v>605</v>
      </c>
      <c r="D4277" s="101"/>
      <c r="E4277" s="102"/>
      <c r="F4277" s="103"/>
      <c r="G4277" s="284"/>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1">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1">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1">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1">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1">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1">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1">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1">
        <f t="shared" si="1285"/>
        <v>0</v>
      </c>
    </row>
    <row r="4286" spans="1:7" ht="24" customHeight="1" x14ac:dyDescent="0.2">
      <c r="A4286" s="282"/>
      <c r="B4286" s="95"/>
      <c r="C4286" s="95"/>
      <c r="D4286" s="101"/>
      <c r="E4286" s="102"/>
      <c r="F4286" s="268" t="s">
        <v>32</v>
      </c>
      <c r="G4286" s="283">
        <f>SUBTOTAL(9,G4278:G4285)</f>
        <v>0</v>
      </c>
    </row>
    <row r="4287" spans="1:7" ht="24" customHeight="1" x14ac:dyDescent="0.2">
      <c r="A4287" s="282"/>
      <c r="B4287" s="95"/>
      <c r="C4287" s="266" t="s">
        <v>606</v>
      </c>
      <c r="D4287" s="101"/>
      <c r="E4287" s="102"/>
      <c r="F4287" s="103"/>
      <c r="G4287" s="284"/>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1">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1">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1">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1">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1">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1">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1">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1">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1">
        <f t="shared" si="1290"/>
        <v>0</v>
      </c>
    </row>
    <row r="4297" spans="1:7" ht="24" customHeight="1" x14ac:dyDescent="0.2">
      <c r="A4297" s="285"/>
      <c r="B4297" s="101"/>
      <c r="C4297" s="95"/>
      <c r="D4297" s="101"/>
      <c r="E4297" s="102"/>
      <c r="F4297" s="268" t="s">
        <v>33</v>
      </c>
      <c r="G4297" s="283">
        <f>SUBTOTAL(9,G4288:G4296)</f>
        <v>0</v>
      </c>
    </row>
    <row r="4298" spans="1:7" ht="24" customHeight="1" x14ac:dyDescent="0.2">
      <c r="A4298" s="286"/>
      <c r="B4298" s="101"/>
      <c r="C4298" s="95"/>
      <c r="D4298" s="101"/>
      <c r="E4298" s="102"/>
      <c r="F4298" s="103"/>
      <c r="G4298" s="284"/>
    </row>
    <row r="4299" spans="1:7" ht="24" customHeight="1" x14ac:dyDescent="0.2">
      <c r="A4299" s="287" t="str">
        <f>B4257</f>
        <v/>
      </c>
      <c r="B4299" s="288" t="str">
        <f>C4257</f>
        <v/>
      </c>
      <c r="C4299" s="109"/>
      <c r="D4299" s="109" t="s">
        <v>34</v>
      </c>
      <c r="E4299" s="110"/>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7" t="str">
        <f>Comitente</f>
        <v>CA.ME. SAN JUAN SOCIEDAD DEL ESTADO</v>
      </c>
      <c r="C4302" s="92"/>
      <c r="D4302" s="98"/>
      <c r="E4302" s="98"/>
      <c r="F4302" s="99"/>
      <c r="G4302" s="273"/>
    </row>
    <row r="4303" spans="1:7" ht="24" customHeight="1" x14ac:dyDescent="0.2">
      <c r="A4303" s="272" t="s">
        <v>603</v>
      </c>
      <c r="B4303" s="97">
        <f>Contratista</f>
        <v>0</v>
      </c>
      <c r="C4303" s="93"/>
      <c r="D4303" s="93"/>
      <c r="E4303" s="93"/>
      <c r="F4303" s="100"/>
      <c r="G4303" s="274"/>
    </row>
    <row r="4304" spans="1:7" ht="24" customHeight="1" x14ac:dyDescent="0.2">
      <c r="A4304" s="272" t="s">
        <v>24</v>
      </c>
      <c r="B4304" s="97" t="str">
        <f>Obra</f>
        <v>CIERRE PERIMETRAL - OBRA CIVIL Ca.Me. SAN JUAN S.E.</v>
      </c>
      <c r="C4304" s="93"/>
      <c r="D4304" s="93"/>
      <c r="E4304" s="93"/>
      <c r="F4304" s="100" t="s">
        <v>38</v>
      </c>
      <c r="G4304" s="275">
        <f>Fecha_Base</f>
        <v>44711</v>
      </c>
    </row>
    <row r="4305" spans="1:123" ht="24" customHeight="1" x14ac:dyDescent="0.2">
      <c r="A4305" s="276" t="s">
        <v>601</v>
      </c>
      <c r="B4305" s="94" t="str">
        <f>Ubicación</f>
        <v>DEPARTAMENTO SARMIENTO</v>
      </c>
      <c r="C4305" s="94"/>
      <c r="D4305" s="101"/>
      <c r="E4305" s="102"/>
      <c r="F4305" s="103"/>
      <c r="G4305" s="277"/>
    </row>
    <row r="4306" spans="1:123" ht="24" customHeight="1" x14ac:dyDescent="0.2">
      <c r="A4306" s="276" t="s">
        <v>39</v>
      </c>
      <c r="B4306" s="104" t="str">
        <f>IFERROR(VALUE(LEFT(B4307,FIND(".",B4307)-1)),"")</f>
        <v/>
      </c>
      <c r="C4306" s="95" t="str">
        <f>IFERROR(VLOOKUP(B4306,Tabla_CyP,2,FALSE),"")</f>
        <v/>
      </c>
      <c r="D4306" s="95"/>
      <c r="E4306" s="102"/>
      <c r="F4306" s="103"/>
      <c r="G4306" s="277"/>
    </row>
    <row r="4307" spans="1:123" ht="24" customHeight="1" x14ac:dyDescent="0.2">
      <c r="A4307" s="276" t="s">
        <v>25</v>
      </c>
      <c r="B4307" s="105" t="str">
        <f>IFERROR(VLOOKUP(COUNTIF($A$1:A4307,"ANALISIS DE PRECIOS"),Tabla_NumeroItem,2,FALSE),"")</f>
        <v/>
      </c>
      <c r="C4307" s="95" t="str">
        <f>IFERROR(VLOOKUP(B4307,Tabla_CyP,2,FALSE),"")</f>
        <v/>
      </c>
      <c r="D4307" s="101"/>
      <c r="E4307" s="102"/>
      <c r="F4307" s="100" t="s">
        <v>26</v>
      </c>
      <c r="G4307" s="278" t="str">
        <f>IFERROR(VLOOKUP(B4307,Tabla_CyP,4,FALSE),"")</f>
        <v/>
      </c>
    </row>
    <row r="4308" spans="1:123" ht="24" customHeight="1" x14ac:dyDescent="0.2">
      <c r="A4308" s="276"/>
      <c r="B4308" s="94"/>
      <c r="C4308" s="95"/>
      <c r="D4308" s="101"/>
      <c r="E4308" s="102"/>
      <c r="F4308" s="103"/>
      <c r="G4308" s="277"/>
    </row>
    <row r="4309" spans="1:123" ht="24" customHeight="1" x14ac:dyDescent="0.2">
      <c r="A4309" s="378" t="s">
        <v>507</v>
      </c>
      <c r="B4309" s="379"/>
      <c r="C4309" s="380" t="s">
        <v>0</v>
      </c>
      <c r="D4309" s="380" t="s">
        <v>27</v>
      </c>
      <c r="E4309" s="386" t="s">
        <v>28</v>
      </c>
      <c r="F4309" s="388" t="s">
        <v>29</v>
      </c>
      <c r="G4309" s="388" t="s">
        <v>30</v>
      </c>
    </row>
    <row r="4310" spans="1:123" s="107" customFormat="1" ht="24" customHeight="1" x14ac:dyDescent="0.2">
      <c r="A4310" s="106" t="s">
        <v>508</v>
      </c>
      <c r="B4310" s="106" t="s">
        <v>509</v>
      </c>
      <c r="C4310" s="381"/>
      <c r="D4310" s="381"/>
      <c r="E4310" s="387"/>
      <c r="F4310" s="389"/>
      <c r="G4310" s="389"/>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9"/>
      <c r="B4311" s="108"/>
      <c r="C4311" s="267" t="s">
        <v>604</v>
      </c>
      <c r="D4311" s="109"/>
      <c r="E4311" s="110"/>
      <c r="F4311" s="111"/>
      <c r="G4311" s="280"/>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1">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1">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1">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1">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1">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1">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1">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1">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1">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1">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1">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1">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1">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1">
        <f t="shared" si="1295"/>
        <v>0</v>
      </c>
    </row>
    <row r="4326" spans="1:7" ht="24" customHeight="1" x14ac:dyDescent="0.2">
      <c r="A4326" s="282"/>
      <c r="B4326" s="95"/>
      <c r="C4326" s="95"/>
      <c r="D4326" s="101"/>
      <c r="E4326" s="102"/>
      <c r="F4326" s="268" t="s">
        <v>31</v>
      </c>
      <c r="G4326" s="283">
        <f>SUBTOTAL(9,G4312:G4325)</f>
        <v>0</v>
      </c>
    </row>
    <row r="4327" spans="1:7" ht="24" customHeight="1" x14ac:dyDescent="0.2">
      <c r="A4327" s="282"/>
      <c r="B4327" s="95"/>
      <c r="C4327" s="266" t="s">
        <v>605</v>
      </c>
      <c r="D4327" s="101"/>
      <c r="E4327" s="102"/>
      <c r="F4327" s="103"/>
      <c r="G4327" s="284"/>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1">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1">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1">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1">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1">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1">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1">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1">
        <f t="shared" si="1300"/>
        <v>0</v>
      </c>
    </row>
    <row r="4336" spans="1:7" ht="24" customHeight="1" x14ac:dyDescent="0.2">
      <c r="A4336" s="282"/>
      <c r="B4336" s="95"/>
      <c r="C4336" s="95"/>
      <c r="D4336" s="101"/>
      <c r="E4336" s="102"/>
      <c r="F4336" s="268" t="s">
        <v>32</v>
      </c>
      <c r="G4336" s="283">
        <f>SUBTOTAL(9,G4328:G4335)</f>
        <v>0</v>
      </c>
    </row>
    <row r="4337" spans="1:7" ht="24" customHeight="1" x14ac:dyDescent="0.2">
      <c r="A4337" s="282"/>
      <c r="B4337" s="95"/>
      <c r="C4337" s="266" t="s">
        <v>606</v>
      </c>
      <c r="D4337" s="101"/>
      <c r="E4337" s="102"/>
      <c r="F4337" s="103"/>
      <c r="G4337" s="284"/>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1">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1">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1">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1">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1">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1">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1">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1">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1">
        <f t="shared" si="1305"/>
        <v>0</v>
      </c>
    </row>
    <row r="4347" spans="1:7" ht="24" customHeight="1" x14ac:dyDescent="0.2">
      <c r="A4347" s="285"/>
      <c r="B4347" s="101"/>
      <c r="C4347" s="95"/>
      <c r="D4347" s="101"/>
      <c r="E4347" s="102"/>
      <c r="F4347" s="268" t="s">
        <v>33</v>
      </c>
      <c r="G4347" s="283">
        <f>SUBTOTAL(9,G4338:G4346)</f>
        <v>0</v>
      </c>
    </row>
    <row r="4348" spans="1:7" ht="24" customHeight="1" x14ac:dyDescent="0.2">
      <c r="A4348" s="286"/>
      <c r="B4348" s="101"/>
      <c r="C4348" s="95"/>
      <c r="D4348" s="101"/>
      <c r="E4348" s="102"/>
      <c r="F4348" s="103"/>
      <c r="G4348" s="284"/>
    </row>
    <row r="4349" spans="1:7" ht="24" customHeight="1" x14ac:dyDescent="0.2">
      <c r="A4349" s="287" t="str">
        <f>B4307</f>
        <v/>
      </c>
      <c r="B4349" s="288" t="str">
        <f>C4307</f>
        <v/>
      </c>
      <c r="C4349" s="109"/>
      <c r="D4349" s="109" t="s">
        <v>34</v>
      </c>
      <c r="E4349" s="110"/>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7" t="str">
        <f>Comitente</f>
        <v>CA.ME. SAN JUAN SOCIEDAD DEL ESTADO</v>
      </c>
      <c r="C4352" s="92"/>
      <c r="D4352" s="98"/>
      <c r="E4352" s="98"/>
      <c r="F4352" s="99"/>
      <c r="G4352" s="273"/>
    </row>
    <row r="4353" spans="1:123" ht="24" customHeight="1" x14ac:dyDescent="0.2">
      <c r="A4353" s="272" t="s">
        <v>603</v>
      </c>
      <c r="B4353" s="97">
        <f>Contratista</f>
        <v>0</v>
      </c>
      <c r="C4353" s="93"/>
      <c r="D4353" s="93"/>
      <c r="E4353" s="93"/>
      <c r="F4353" s="100"/>
      <c r="G4353" s="274"/>
    </row>
    <row r="4354" spans="1:123" ht="24" customHeight="1" x14ac:dyDescent="0.2">
      <c r="A4354" s="272" t="s">
        <v>24</v>
      </c>
      <c r="B4354" s="97" t="str">
        <f>Obra</f>
        <v>CIERRE PERIMETRAL - OBRA CIVIL Ca.Me. SAN JUAN S.E.</v>
      </c>
      <c r="C4354" s="93"/>
      <c r="D4354" s="93"/>
      <c r="E4354" s="93"/>
      <c r="F4354" s="100" t="s">
        <v>38</v>
      </c>
      <c r="G4354" s="275">
        <f>Fecha_Base</f>
        <v>44711</v>
      </c>
    </row>
    <row r="4355" spans="1:123" ht="24" customHeight="1" x14ac:dyDescent="0.2">
      <c r="A4355" s="276" t="s">
        <v>601</v>
      </c>
      <c r="B4355" s="94" t="str">
        <f>Ubicación</f>
        <v>DEPARTAMENTO SARMIENTO</v>
      </c>
      <c r="C4355" s="94"/>
      <c r="D4355" s="101"/>
      <c r="E4355" s="102"/>
      <c r="F4355" s="103"/>
      <c r="G4355" s="277"/>
    </row>
    <row r="4356" spans="1:123" ht="24" customHeight="1" x14ac:dyDescent="0.2">
      <c r="A4356" s="276" t="s">
        <v>39</v>
      </c>
      <c r="B4356" s="104" t="str">
        <f>IFERROR(VALUE(LEFT(B4357,FIND(".",B4357)-1)),"")</f>
        <v/>
      </c>
      <c r="C4356" s="95" t="str">
        <f>IFERROR(VLOOKUP(B4356,Tabla_CyP,2,FALSE),"")</f>
        <v/>
      </c>
      <c r="D4356" s="95"/>
      <c r="E4356" s="102"/>
      <c r="F4356" s="103"/>
      <c r="G4356" s="277"/>
    </row>
    <row r="4357" spans="1:123" ht="24" customHeight="1" x14ac:dyDescent="0.2">
      <c r="A4357" s="276" t="s">
        <v>25</v>
      </c>
      <c r="B4357" s="105" t="str">
        <f>IFERROR(VLOOKUP(COUNTIF($A$1:A4357,"ANALISIS DE PRECIOS"),Tabla_NumeroItem,2,FALSE),"")</f>
        <v/>
      </c>
      <c r="C4357" s="95" t="str">
        <f>IFERROR(VLOOKUP(B4357,Tabla_CyP,2,FALSE),"")</f>
        <v/>
      </c>
      <c r="D4357" s="101"/>
      <c r="E4357" s="102"/>
      <c r="F4357" s="100" t="s">
        <v>26</v>
      </c>
      <c r="G4357" s="278" t="str">
        <f>IFERROR(VLOOKUP(B4357,Tabla_CyP,4,FALSE),"")</f>
        <v/>
      </c>
    </row>
    <row r="4358" spans="1:123" ht="24" customHeight="1" x14ac:dyDescent="0.2">
      <c r="A4358" s="276"/>
      <c r="B4358" s="94"/>
      <c r="C4358" s="95"/>
      <c r="D4358" s="101"/>
      <c r="E4358" s="102"/>
      <c r="F4358" s="103"/>
      <c r="G4358" s="277"/>
    </row>
    <row r="4359" spans="1:123" ht="24" customHeight="1" x14ac:dyDescent="0.2">
      <c r="A4359" s="378" t="s">
        <v>507</v>
      </c>
      <c r="B4359" s="379"/>
      <c r="C4359" s="380" t="s">
        <v>0</v>
      </c>
      <c r="D4359" s="380" t="s">
        <v>27</v>
      </c>
      <c r="E4359" s="386" t="s">
        <v>28</v>
      </c>
      <c r="F4359" s="388" t="s">
        <v>29</v>
      </c>
      <c r="G4359" s="388" t="s">
        <v>30</v>
      </c>
    </row>
    <row r="4360" spans="1:123" s="107" customFormat="1" ht="24" customHeight="1" x14ac:dyDescent="0.2">
      <c r="A4360" s="106" t="s">
        <v>508</v>
      </c>
      <c r="B4360" s="106" t="s">
        <v>509</v>
      </c>
      <c r="C4360" s="381"/>
      <c r="D4360" s="381"/>
      <c r="E4360" s="387"/>
      <c r="F4360" s="389"/>
      <c r="G4360" s="389"/>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9"/>
      <c r="B4361" s="108"/>
      <c r="C4361" s="267" t="s">
        <v>604</v>
      </c>
      <c r="D4361" s="109"/>
      <c r="E4361" s="110"/>
      <c r="F4361" s="111"/>
      <c r="G4361" s="280"/>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1">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1">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1">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1">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1">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1">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1">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1">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1">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1">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1">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1">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1">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1">
        <f t="shared" si="1310"/>
        <v>0</v>
      </c>
    </row>
    <row r="4376" spans="1:7" ht="24" customHeight="1" x14ac:dyDescent="0.2">
      <c r="A4376" s="282"/>
      <c r="B4376" s="95"/>
      <c r="C4376" s="95"/>
      <c r="D4376" s="101"/>
      <c r="E4376" s="102"/>
      <c r="F4376" s="268" t="s">
        <v>31</v>
      </c>
      <c r="G4376" s="283">
        <f>SUBTOTAL(9,G4362:G4375)</f>
        <v>0</v>
      </c>
    </row>
    <row r="4377" spans="1:7" ht="24" customHeight="1" x14ac:dyDescent="0.2">
      <c r="A4377" s="282"/>
      <c r="B4377" s="95"/>
      <c r="C4377" s="266" t="s">
        <v>605</v>
      </c>
      <c r="D4377" s="101"/>
      <c r="E4377" s="102"/>
      <c r="F4377" s="103"/>
      <c r="G4377" s="284"/>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1">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1">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1">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1">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1">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1">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1">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1">
        <f t="shared" si="1315"/>
        <v>0</v>
      </c>
    </row>
    <row r="4386" spans="1:7" ht="24" customHeight="1" x14ac:dyDescent="0.2">
      <c r="A4386" s="282"/>
      <c r="B4386" s="95"/>
      <c r="C4386" s="95"/>
      <c r="D4386" s="101"/>
      <c r="E4386" s="102"/>
      <c r="F4386" s="268" t="s">
        <v>32</v>
      </c>
      <c r="G4386" s="283">
        <f>SUBTOTAL(9,G4378:G4385)</f>
        <v>0</v>
      </c>
    </row>
    <row r="4387" spans="1:7" ht="24" customHeight="1" x14ac:dyDescent="0.2">
      <c r="A4387" s="282"/>
      <c r="B4387" s="95"/>
      <c r="C4387" s="266" t="s">
        <v>606</v>
      </c>
      <c r="D4387" s="101"/>
      <c r="E4387" s="102"/>
      <c r="F4387" s="103"/>
      <c r="G4387" s="284"/>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1">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1">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1">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1">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1">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1">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1">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1">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1">
        <f t="shared" si="1320"/>
        <v>0</v>
      </c>
    </row>
    <row r="4397" spans="1:7" ht="24" customHeight="1" x14ac:dyDescent="0.2">
      <c r="A4397" s="285"/>
      <c r="B4397" s="101"/>
      <c r="C4397" s="95"/>
      <c r="D4397" s="101"/>
      <c r="E4397" s="102"/>
      <c r="F4397" s="268" t="s">
        <v>33</v>
      </c>
      <c r="G4397" s="283">
        <f>SUBTOTAL(9,G4388:G4396)</f>
        <v>0</v>
      </c>
    </row>
    <row r="4398" spans="1:7" ht="24" customHeight="1" x14ac:dyDescent="0.2">
      <c r="A4398" s="286"/>
      <c r="B4398" s="101"/>
      <c r="C4398" s="95"/>
      <c r="D4398" s="101"/>
      <c r="E4398" s="102"/>
      <c r="F4398" s="103"/>
      <c r="G4398" s="284"/>
    </row>
    <row r="4399" spans="1:7" ht="24" customHeight="1" x14ac:dyDescent="0.2">
      <c r="A4399" s="287" t="str">
        <f>B4357</f>
        <v/>
      </c>
      <c r="B4399" s="288" t="str">
        <f>C4357</f>
        <v/>
      </c>
      <c r="C4399" s="109"/>
      <c r="D4399" s="109" t="s">
        <v>34</v>
      </c>
      <c r="E4399" s="110"/>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7" t="str">
        <f>Comitente</f>
        <v>CA.ME. SAN JUAN SOCIEDAD DEL ESTADO</v>
      </c>
      <c r="C4402" s="92"/>
      <c r="D4402" s="98"/>
      <c r="E4402" s="98"/>
      <c r="F4402" s="99"/>
      <c r="G4402" s="273"/>
    </row>
    <row r="4403" spans="1:123" ht="24" customHeight="1" x14ac:dyDescent="0.2">
      <c r="A4403" s="272" t="s">
        <v>603</v>
      </c>
      <c r="B4403" s="97">
        <f>Contratista</f>
        <v>0</v>
      </c>
      <c r="C4403" s="93"/>
      <c r="D4403" s="93"/>
      <c r="E4403" s="93"/>
      <c r="F4403" s="100"/>
      <c r="G4403" s="274"/>
    </row>
    <row r="4404" spans="1:123" ht="24" customHeight="1" x14ac:dyDescent="0.2">
      <c r="A4404" s="272" t="s">
        <v>24</v>
      </c>
      <c r="B4404" s="97" t="str">
        <f>Obra</f>
        <v>CIERRE PERIMETRAL - OBRA CIVIL Ca.Me. SAN JUAN S.E.</v>
      </c>
      <c r="C4404" s="93"/>
      <c r="D4404" s="93"/>
      <c r="E4404" s="93"/>
      <c r="F4404" s="100" t="s">
        <v>38</v>
      </c>
      <c r="G4404" s="275">
        <f>Fecha_Base</f>
        <v>44711</v>
      </c>
    </row>
    <row r="4405" spans="1:123" ht="24" customHeight="1" x14ac:dyDescent="0.2">
      <c r="A4405" s="276" t="s">
        <v>601</v>
      </c>
      <c r="B4405" s="94" t="str">
        <f>Ubicación</f>
        <v>DEPARTAMENTO SARMIENTO</v>
      </c>
      <c r="C4405" s="94"/>
      <c r="D4405" s="101"/>
      <c r="E4405" s="102"/>
      <c r="F4405" s="103"/>
      <c r="G4405" s="277"/>
    </row>
    <row r="4406" spans="1:123" ht="24" customHeight="1" x14ac:dyDescent="0.2">
      <c r="A4406" s="276" t="s">
        <v>39</v>
      </c>
      <c r="B4406" s="104" t="str">
        <f>IFERROR(VALUE(LEFT(B4407,FIND(".",B4407)-1)),"")</f>
        <v/>
      </c>
      <c r="C4406" s="95" t="str">
        <f>IFERROR(VLOOKUP(B4406,Tabla_CyP,2,FALSE),"")</f>
        <v/>
      </c>
      <c r="D4406" s="95"/>
      <c r="E4406" s="102"/>
      <c r="F4406" s="103"/>
      <c r="G4406" s="277"/>
    </row>
    <row r="4407" spans="1:123" ht="24" customHeight="1" x14ac:dyDescent="0.2">
      <c r="A4407" s="276" t="s">
        <v>25</v>
      </c>
      <c r="B4407" s="105" t="str">
        <f>IFERROR(VLOOKUP(COUNTIF($A$1:A4407,"ANALISIS DE PRECIOS"),Tabla_NumeroItem,2,FALSE),"")</f>
        <v/>
      </c>
      <c r="C4407" s="95" t="str">
        <f>IFERROR(VLOOKUP(B4407,Tabla_CyP,2,FALSE),"")</f>
        <v/>
      </c>
      <c r="D4407" s="101"/>
      <c r="E4407" s="102"/>
      <c r="F4407" s="100" t="s">
        <v>26</v>
      </c>
      <c r="G4407" s="278" t="str">
        <f>IFERROR(VLOOKUP(B4407,Tabla_CyP,4,FALSE),"")</f>
        <v/>
      </c>
    </row>
    <row r="4408" spans="1:123" ht="24" customHeight="1" x14ac:dyDescent="0.2">
      <c r="A4408" s="276"/>
      <c r="B4408" s="94"/>
      <c r="C4408" s="95"/>
      <c r="D4408" s="101"/>
      <c r="E4408" s="102"/>
      <c r="F4408" s="103"/>
      <c r="G4408" s="277"/>
    </row>
    <row r="4409" spans="1:123" ht="24" customHeight="1" x14ac:dyDescent="0.2">
      <c r="A4409" s="378" t="s">
        <v>507</v>
      </c>
      <c r="B4409" s="379"/>
      <c r="C4409" s="380" t="s">
        <v>0</v>
      </c>
      <c r="D4409" s="380" t="s">
        <v>27</v>
      </c>
      <c r="E4409" s="386" t="s">
        <v>28</v>
      </c>
      <c r="F4409" s="388" t="s">
        <v>29</v>
      </c>
      <c r="G4409" s="388" t="s">
        <v>30</v>
      </c>
    </row>
    <row r="4410" spans="1:123" s="107" customFormat="1" ht="24" customHeight="1" x14ac:dyDescent="0.2">
      <c r="A4410" s="106" t="s">
        <v>508</v>
      </c>
      <c r="B4410" s="106" t="s">
        <v>509</v>
      </c>
      <c r="C4410" s="381"/>
      <c r="D4410" s="381"/>
      <c r="E4410" s="387"/>
      <c r="F4410" s="389"/>
      <c r="G4410" s="389"/>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9"/>
      <c r="B4411" s="108"/>
      <c r="C4411" s="267" t="s">
        <v>604</v>
      </c>
      <c r="D4411" s="109"/>
      <c r="E4411" s="110"/>
      <c r="F4411" s="111"/>
      <c r="G4411" s="280"/>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1">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1">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1">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1">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1">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1">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1">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1">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1">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1">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1">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1">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1">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1">
        <f t="shared" si="1325"/>
        <v>0</v>
      </c>
    </row>
    <row r="4426" spans="1:7" ht="24" customHeight="1" x14ac:dyDescent="0.2">
      <c r="A4426" s="282"/>
      <c r="B4426" s="95"/>
      <c r="C4426" s="95"/>
      <c r="D4426" s="101"/>
      <c r="E4426" s="102"/>
      <c r="F4426" s="268" t="s">
        <v>31</v>
      </c>
      <c r="G4426" s="283">
        <f>SUBTOTAL(9,G4412:G4425)</f>
        <v>0</v>
      </c>
    </row>
    <row r="4427" spans="1:7" ht="24" customHeight="1" x14ac:dyDescent="0.2">
      <c r="A4427" s="282"/>
      <c r="B4427" s="95"/>
      <c r="C4427" s="266" t="s">
        <v>605</v>
      </c>
      <c r="D4427" s="101"/>
      <c r="E4427" s="102"/>
      <c r="F4427" s="103"/>
      <c r="G4427" s="284"/>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1">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1">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1">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1">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1">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1">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1">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1">
        <f t="shared" si="1330"/>
        <v>0</v>
      </c>
    </row>
    <row r="4436" spans="1:7" ht="24" customHeight="1" x14ac:dyDescent="0.2">
      <c r="A4436" s="282"/>
      <c r="B4436" s="95"/>
      <c r="C4436" s="95"/>
      <c r="D4436" s="101"/>
      <c r="E4436" s="102"/>
      <c r="F4436" s="268" t="s">
        <v>32</v>
      </c>
      <c r="G4436" s="283">
        <f>SUBTOTAL(9,G4428:G4435)</f>
        <v>0</v>
      </c>
    </row>
    <row r="4437" spans="1:7" ht="24" customHeight="1" x14ac:dyDescent="0.2">
      <c r="A4437" s="282"/>
      <c r="B4437" s="95"/>
      <c r="C4437" s="266" t="s">
        <v>606</v>
      </c>
      <c r="D4437" s="101"/>
      <c r="E4437" s="102"/>
      <c r="F4437" s="103"/>
      <c r="G4437" s="284"/>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1">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1">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1">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1">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1">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1">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1">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1">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1">
        <f t="shared" si="1335"/>
        <v>0</v>
      </c>
    </row>
    <row r="4447" spans="1:7" ht="24" customHeight="1" x14ac:dyDescent="0.2">
      <c r="A4447" s="285"/>
      <c r="B4447" s="101"/>
      <c r="C4447" s="95"/>
      <c r="D4447" s="101"/>
      <c r="E4447" s="102"/>
      <c r="F4447" s="268" t="s">
        <v>33</v>
      </c>
      <c r="G4447" s="283">
        <f>SUBTOTAL(9,G4438:G4446)</f>
        <v>0</v>
      </c>
    </row>
    <row r="4448" spans="1:7" ht="24" customHeight="1" x14ac:dyDescent="0.2">
      <c r="A4448" s="286"/>
      <c r="B4448" s="101"/>
      <c r="C4448" s="95"/>
      <c r="D4448" s="101"/>
      <c r="E4448" s="102"/>
      <c r="F4448" s="103"/>
      <c r="G4448" s="284"/>
    </row>
    <row r="4449" spans="1:123" ht="24" customHeight="1" x14ac:dyDescent="0.2">
      <c r="A4449" s="287" t="str">
        <f>B4407</f>
        <v/>
      </c>
      <c r="B4449" s="288" t="str">
        <f>C4407</f>
        <v/>
      </c>
      <c r="C4449" s="109"/>
      <c r="D4449" s="109" t="s">
        <v>34</v>
      </c>
      <c r="E4449" s="110"/>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7" t="str">
        <f>Comitente</f>
        <v>CA.ME. SAN JUAN SOCIEDAD DEL ESTADO</v>
      </c>
      <c r="C4452" s="92"/>
      <c r="D4452" s="98"/>
      <c r="E4452" s="98"/>
      <c r="F4452" s="99"/>
      <c r="G4452" s="273"/>
    </row>
    <row r="4453" spans="1:123" ht="24" customHeight="1" x14ac:dyDescent="0.2">
      <c r="A4453" s="272" t="s">
        <v>603</v>
      </c>
      <c r="B4453" s="97">
        <f>Contratista</f>
        <v>0</v>
      </c>
      <c r="C4453" s="93"/>
      <c r="D4453" s="93"/>
      <c r="E4453" s="93"/>
      <c r="F4453" s="100"/>
      <c r="G4453" s="274"/>
    </row>
    <row r="4454" spans="1:123" ht="24" customHeight="1" x14ac:dyDescent="0.2">
      <c r="A4454" s="272" t="s">
        <v>24</v>
      </c>
      <c r="B4454" s="97" t="str">
        <f>Obra</f>
        <v>CIERRE PERIMETRAL - OBRA CIVIL Ca.Me. SAN JUAN S.E.</v>
      </c>
      <c r="C4454" s="93"/>
      <c r="D4454" s="93"/>
      <c r="E4454" s="93"/>
      <c r="F4454" s="100" t="s">
        <v>38</v>
      </c>
      <c r="G4454" s="275">
        <f>Fecha_Base</f>
        <v>44711</v>
      </c>
    </row>
    <row r="4455" spans="1:123" ht="24" customHeight="1" x14ac:dyDescent="0.2">
      <c r="A4455" s="276" t="s">
        <v>601</v>
      </c>
      <c r="B4455" s="94" t="str">
        <f>Ubicación</f>
        <v>DEPARTAMENTO SARMIENTO</v>
      </c>
      <c r="C4455" s="94"/>
      <c r="D4455" s="101"/>
      <c r="E4455" s="102"/>
      <c r="F4455" s="103"/>
      <c r="G4455" s="277"/>
    </row>
    <row r="4456" spans="1:123" ht="24" customHeight="1" x14ac:dyDescent="0.2">
      <c r="A4456" s="276" t="s">
        <v>39</v>
      </c>
      <c r="B4456" s="104" t="str">
        <f>IFERROR(VALUE(LEFT(B4457,FIND(".",B4457)-1)),"")</f>
        <v/>
      </c>
      <c r="C4456" s="95" t="str">
        <f>IFERROR(VLOOKUP(B4456,Tabla_CyP,2,FALSE),"")</f>
        <v/>
      </c>
      <c r="D4456" s="95"/>
      <c r="E4456" s="102"/>
      <c r="F4456" s="103"/>
      <c r="G4456" s="277"/>
    </row>
    <row r="4457" spans="1:123" ht="24" customHeight="1" x14ac:dyDescent="0.2">
      <c r="A4457" s="276" t="s">
        <v>25</v>
      </c>
      <c r="B4457" s="105" t="str">
        <f>IFERROR(VLOOKUP(COUNTIF($A$1:A4457,"ANALISIS DE PRECIOS"),Tabla_NumeroItem,2,FALSE),"")</f>
        <v/>
      </c>
      <c r="C4457" s="95" t="str">
        <f>IFERROR(VLOOKUP(B4457,Tabla_CyP,2,FALSE),"")</f>
        <v/>
      </c>
      <c r="D4457" s="101"/>
      <c r="E4457" s="102"/>
      <c r="F4457" s="100" t="s">
        <v>26</v>
      </c>
      <c r="G4457" s="278" t="str">
        <f>IFERROR(VLOOKUP(B4457,Tabla_CyP,4,FALSE),"")</f>
        <v/>
      </c>
    </row>
    <row r="4458" spans="1:123" ht="24" customHeight="1" x14ac:dyDescent="0.2">
      <c r="A4458" s="276"/>
      <c r="B4458" s="94"/>
      <c r="C4458" s="95"/>
      <c r="D4458" s="101"/>
      <c r="E4458" s="102"/>
      <c r="F4458" s="103"/>
      <c r="G4458" s="277"/>
    </row>
    <row r="4459" spans="1:123" ht="24" customHeight="1" x14ac:dyDescent="0.2">
      <c r="A4459" s="378" t="s">
        <v>507</v>
      </c>
      <c r="B4459" s="379"/>
      <c r="C4459" s="380" t="s">
        <v>0</v>
      </c>
      <c r="D4459" s="380" t="s">
        <v>27</v>
      </c>
      <c r="E4459" s="386" t="s">
        <v>28</v>
      </c>
      <c r="F4459" s="388" t="s">
        <v>29</v>
      </c>
      <c r="G4459" s="388" t="s">
        <v>30</v>
      </c>
    </row>
    <row r="4460" spans="1:123" s="107" customFormat="1" ht="24" customHeight="1" x14ac:dyDescent="0.2">
      <c r="A4460" s="106" t="s">
        <v>508</v>
      </c>
      <c r="B4460" s="106" t="s">
        <v>509</v>
      </c>
      <c r="C4460" s="381"/>
      <c r="D4460" s="381"/>
      <c r="E4460" s="387"/>
      <c r="F4460" s="389"/>
      <c r="G4460" s="389"/>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9"/>
      <c r="B4461" s="108"/>
      <c r="C4461" s="267" t="s">
        <v>604</v>
      </c>
      <c r="D4461" s="109"/>
      <c r="E4461" s="110"/>
      <c r="F4461" s="111"/>
      <c r="G4461" s="280"/>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1">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1">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1">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1">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1">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1">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1">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1">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1">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1">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1">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1">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1">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1">
        <f t="shared" si="1340"/>
        <v>0</v>
      </c>
    </row>
    <row r="4476" spans="1:7" ht="24" customHeight="1" x14ac:dyDescent="0.2">
      <c r="A4476" s="282"/>
      <c r="B4476" s="95"/>
      <c r="C4476" s="95"/>
      <c r="D4476" s="101"/>
      <c r="E4476" s="102"/>
      <c r="F4476" s="268" t="s">
        <v>31</v>
      </c>
      <c r="G4476" s="283">
        <f>SUBTOTAL(9,G4462:G4475)</f>
        <v>0</v>
      </c>
    </row>
    <row r="4477" spans="1:7" ht="24" customHeight="1" x14ac:dyDescent="0.2">
      <c r="A4477" s="282"/>
      <c r="B4477" s="95"/>
      <c r="C4477" s="266" t="s">
        <v>605</v>
      </c>
      <c r="D4477" s="101"/>
      <c r="E4477" s="102"/>
      <c r="F4477" s="103"/>
      <c r="G4477" s="284"/>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1">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1">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1">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1">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1">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1">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1">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1">
        <f t="shared" si="1345"/>
        <v>0</v>
      </c>
    </row>
    <row r="4486" spans="1:7" ht="24" customHeight="1" x14ac:dyDescent="0.2">
      <c r="A4486" s="282"/>
      <c r="B4486" s="95"/>
      <c r="C4486" s="95"/>
      <c r="D4486" s="101"/>
      <c r="E4486" s="102"/>
      <c r="F4486" s="268" t="s">
        <v>32</v>
      </c>
      <c r="G4486" s="283">
        <f>SUBTOTAL(9,G4478:G4485)</f>
        <v>0</v>
      </c>
    </row>
    <row r="4487" spans="1:7" ht="24" customHeight="1" x14ac:dyDescent="0.2">
      <c r="A4487" s="282"/>
      <c r="B4487" s="95"/>
      <c r="C4487" s="266" t="s">
        <v>606</v>
      </c>
      <c r="D4487" s="101"/>
      <c r="E4487" s="102"/>
      <c r="F4487" s="103"/>
      <c r="G4487" s="284"/>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1">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1">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1">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1">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1">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1">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1">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1">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1">
        <f t="shared" si="1350"/>
        <v>0</v>
      </c>
    </row>
    <row r="4497" spans="1:123" ht="24" customHeight="1" x14ac:dyDescent="0.2">
      <c r="A4497" s="285"/>
      <c r="B4497" s="101"/>
      <c r="C4497" s="95"/>
      <c r="D4497" s="101"/>
      <c r="E4497" s="102"/>
      <c r="F4497" s="268" t="s">
        <v>33</v>
      </c>
      <c r="G4497" s="283">
        <f>SUBTOTAL(9,G4488:G4496)</f>
        <v>0</v>
      </c>
    </row>
    <row r="4498" spans="1:123" ht="24" customHeight="1" x14ac:dyDescent="0.2">
      <c r="A4498" s="286"/>
      <c r="B4498" s="101"/>
      <c r="C4498" s="95"/>
      <c r="D4498" s="101"/>
      <c r="E4498" s="102"/>
      <c r="F4498" s="103"/>
      <c r="G4498" s="284"/>
    </row>
    <row r="4499" spans="1:123" ht="24" customHeight="1" x14ac:dyDescent="0.2">
      <c r="A4499" s="287" t="str">
        <f>B4457</f>
        <v/>
      </c>
      <c r="B4499" s="288" t="str">
        <f>C4457</f>
        <v/>
      </c>
      <c r="C4499" s="109"/>
      <c r="D4499" s="109" t="s">
        <v>34</v>
      </c>
      <c r="E4499" s="110"/>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7" t="str">
        <f>Comitente</f>
        <v>CA.ME. SAN JUAN SOCIEDAD DEL ESTADO</v>
      </c>
      <c r="C4502" s="92"/>
      <c r="D4502" s="98"/>
      <c r="E4502" s="98"/>
      <c r="F4502" s="99"/>
      <c r="G4502" s="273"/>
    </row>
    <row r="4503" spans="1:123" ht="24" customHeight="1" x14ac:dyDescent="0.2">
      <c r="A4503" s="272" t="s">
        <v>603</v>
      </c>
      <c r="B4503" s="97">
        <f>Contratista</f>
        <v>0</v>
      </c>
      <c r="C4503" s="93"/>
      <c r="D4503" s="93"/>
      <c r="E4503" s="93"/>
      <c r="F4503" s="100"/>
      <c r="G4503" s="274"/>
    </row>
    <row r="4504" spans="1:123" ht="24" customHeight="1" x14ac:dyDescent="0.2">
      <c r="A4504" s="272" t="s">
        <v>24</v>
      </c>
      <c r="B4504" s="97" t="str">
        <f>Obra</f>
        <v>CIERRE PERIMETRAL - OBRA CIVIL Ca.Me. SAN JUAN S.E.</v>
      </c>
      <c r="C4504" s="93"/>
      <c r="D4504" s="93"/>
      <c r="E4504" s="93"/>
      <c r="F4504" s="100" t="s">
        <v>38</v>
      </c>
      <c r="G4504" s="275">
        <f>Fecha_Base</f>
        <v>44711</v>
      </c>
    </row>
    <row r="4505" spans="1:123" ht="24" customHeight="1" x14ac:dyDescent="0.2">
      <c r="A4505" s="276" t="s">
        <v>601</v>
      </c>
      <c r="B4505" s="94" t="str">
        <f>Ubicación</f>
        <v>DEPARTAMENTO SARMIENTO</v>
      </c>
      <c r="C4505" s="94"/>
      <c r="D4505" s="101"/>
      <c r="E4505" s="102"/>
      <c r="F4505" s="103"/>
      <c r="G4505" s="277"/>
    </row>
    <row r="4506" spans="1:123" ht="24" customHeight="1" x14ac:dyDescent="0.2">
      <c r="A4506" s="276" t="s">
        <v>39</v>
      </c>
      <c r="B4506" s="104" t="str">
        <f>IFERROR(VALUE(LEFT(B4507,FIND(".",B4507)-1)),"")</f>
        <v/>
      </c>
      <c r="C4506" s="95" t="str">
        <f>IFERROR(VLOOKUP(B4506,Tabla_CyP,2,FALSE),"")</f>
        <v/>
      </c>
      <c r="D4506" s="95"/>
      <c r="E4506" s="102"/>
      <c r="F4506" s="103"/>
      <c r="G4506" s="277"/>
    </row>
    <row r="4507" spans="1:123" ht="24" customHeight="1" x14ac:dyDescent="0.2">
      <c r="A4507" s="276" t="s">
        <v>25</v>
      </c>
      <c r="B4507" s="105" t="str">
        <f>IFERROR(VLOOKUP(COUNTIF($A$1:A4507,"ANALISIS DE PRECIOS"),Tabla_NumeroItem,2,FALSE),"")</f>
        <v/>
      </c>
      <c r="C4507" s="95" t="str">
        <f>IFERROR(VLOOKUP(B4507,Tabla_CyP,2,FALSE),"")</f>
        <v/>
      </c>
      <c r="D4507" s="101"/>
      <c r="E4507" s="102"/>
      <c r="F4507" s="100" t="s">
        <v>26</v>
      </c>
      <c r="G4507" s="278" t="str">
        <f>IFERROR(VLOOKUP(B4507,Tabla_CyP,4,FALSE),"")</f>
        <v/>
      </c>
    </row>
    <row r="4508" spans="1:123" ht="24" customHeight="1" x14ac:dyDescent="0.2">
      <c r="A4508" s="276"/>
      <c r="B4508" s="94"/>
      <c r="C4508" s="95"/>
      <c r="D4508" s="101"/>
      <c r="E4508" s="102"/>
      <c r="F4508" s="103"/>
      <c r="G4508" s="277"/>
    </row>
    <row r="4509" spans="1:123" ht="24" customHeight="1" x14ac:dyDescent="0.2">
      <c r="A4509" s="378" t="s">
        <v>507</v>
      </c>
      <c r="B4509" s="379"/>
      <c r="C4509" s="380" t="s">
        <v>0</v>
      </c>
      <c r="D4509" s="380" t="s">
        <v>27</v>
      </c>
      <c r="E4509" s="386" t="s">
        <v>28</v>
      </c>
      <c r="F4509" s="388" t="s">
        <v>29</v>
      </c>
      <c r="G4509" s="388" t="s">
        <v>30</v>
      </c>
    </row>
    <row r="4510" spans="1:123" s="107" customFormat="1" ht="24" customHeight="1" x14ac:dyDescent="0.2">
      <c r="A4510" s="106" t="s">
        <v>508</v>
      </c>
      <c r="B4510" s="106" t="s">
        <v>509</v>
      </c>
      <c r="C4510" s="381"/>
      <c r="D4510" s="381"/>
      <c r="E4510" s="387"/>
      <c r="F4510" s="389"/>
      <c r="G4510" s="389"/>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9"/>
      <c r="B4511" s="108"/>
      <c r="C4511" s="267" t="s">
        <v>604</v>
      </c>
      <c r="D4511" s="109"/>
      <c r="E4511" s="110"/>
      <c r="F4511" s="111"/>
      <c r="G4511" s="280"/>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1">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1">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1">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1">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1">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1">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1">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1">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1">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1">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1">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1">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1">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1">
        <f t="shared" si="1355"/>
        <v>0</v>
      </c>
    </row>
    <row r="4526" spans="1:7" ht="24" customHeight="1" x14ac:dyDescent="0.2">
      <c r="A4526" s="282"/>
      <c r="B4526" s="95"/>
      <c r="C4526" s="95"/>
      <c r="D4526" s="101"/>
      <c r="E4526" s="102"/>
      <c r="F4526" s="268" t="s">
        <v>31</v>
      </c>
      <c r="G4526" s="283">
        <f>SUBTOTAL(9,G4512:G4525)</f>
        <v>0</v>
      </c>
    </row>
    <row r="4527" spans="1:7" ht="24" customHeight="1" x14ac:dyDescent="0.2">
      <c r="A4527" s="282"/>
      <c r="B4527" s="95"/>
      <c r="C4527" s="266" t="s">
        <v>605</v>
      </c>
      <c r="D4527" s="101"/>
      <c r="E4527" s="102"/>
      <c r="F4527" s="103"/>
      <c r="G4527" s="284"/>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1">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1">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1">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1">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1">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1">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1">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1">
        <f t="shared" si="1360"/>
        <v>0</v>
      </c>
    </row>
    <row r="4536" spans="1:7" ht="24" customHeight="1" x14ac:dyDescent="0.2">
      <c r="A4536" s="282"/>
      <c r="B4536" s="95"/>
      <c r="C4536" s="95"/>
      <c r="D4536" s="101"/>
      <c r="E4536" s="102"/>
      <c r="F4536" s="268" t="s">
        <v>32</v>
      </c>
      <c r="G4536" s="283">
        <f>SUBTOTAL(9,G4528:G4535)</f>
        <v>0</v>
      </c>
    </row>
    <row r="4537" spans="1:7" ht="24" customHeight="1" x14ac:dyDescent="0.2">
      <c r="A4537" s="282"/>
      <c r="B4537" s="95"/>
      <c r="C4537" s="266" t="s">
        <v>606</v>
      </c>
      <c r="D4537" s="101"/>
      <c r="E4537" s="102"/>
      <c r="F4537" s="103"/>
      <c r="G4537" s="284"/>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1">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1">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1">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1">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1">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1">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1">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1">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1">
        <f t="shared" si="1365"/>
        <v>0</v>
      </c>
    </row>
    <row r="4547" spans="1:123" ht="24" customHeight="1" x14ac:dyDescent="0.2">
      <c r="A4547" s="285"/>
      <c r="B4547" s="101"/>
      <c r="C4547" s="95"/>
      <c r="D4547" s="101"/>
      <c r="E4547" s="102"/>
      <c r="F4547" s="268" t="s">
        <v>33</v>
      </c>
      <c r="G4547" s="283">
        <f>SUBTOTAL(9,G4538:G4546)</f>
        <v>0</v>
      </c>
    </row>
    <row r="4548" spans="1:123" ht="24" customHeight="1" x14ac:dyDescent="0.2">
      <c r="A4548" s="286"/>
      <c r="B4548" s="101"/>
      <c r="C4548" s="95"/>
      <c r="D4548" s="101"/>
      <c r="E4548" s="102"/>
      <c r="F4548" s="103"/>
      <c r="G4548" s="284"/>
    </row>
    <row r="4549" spans="1:123" ht="24" customHeight="1" x14ac:dyDescent="0.2">
      <c r="A4549" s="287" t="str">
        <f>B4507</f>
        <v/>
      </c>
      <c r="B4549" s="288" t="str">
        <f>C4507</f>
        <v/>
      </c>
      <c r="C4549" s="109"/>
      <c r="D4549" s="109" t="s">
        <v>34</v>
      </c>
      <c r="E4549" s="110"/>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7" t="str">
        <f>Comitente</f>
        <v>CA.ME. SAN JUAN SOCIEDAD DEL ESTADO</v>
      </c>
      <c r="C4552" s="92"/>
      <c r="D4552" s="98"/>
      <c r="E4552" s="98"/>
      <c r="F4552" s="99"/>
      <c r="G4552" s="273"/>
    </row>
    <row r="4553" spans="1:123" ht="24" customHeight="1" x14ac:dyDescent="0.2">
      <c r="A4553" s="272" t="s">
        <v>603</v>
      </c>
      <c r="B4553" s="97">
        <f>Contratista</f>
        <v>0</v>
      </c>
      <c r="C4553" s="93"/>
      <c r="D4553" s="93"/>
      <c r="E4553" s="93"/>
      <c r="F4553" s="100"/>
      <c r="G4553" s="274"/>
    </row>
    <row r="4554" spans="1:123" ht="24" customHeight="1" x14ac:dyDescent="0.2">
      <c r="A4554" s="272" t="s">
        <v>24</v>
      </c>
      <c r="B4554" s="97" t="str">
        <f>Obra</f>
        <v>CIERRE PERIMETRAL - OBRA CIVIL Ca.Me. SAN JUAN S.E.</v>
      </c>
      <c r="C4554" s="93"/>
      <c r="D4554" s="93"/>
      <c r="E4554" s="93"/>
      <c r="F4554" s="100" t="s">
        <v>38</v>
      </c>
      <c r="G4554" s="275">
        <f>Fecha_Base</f>
        <v>44711</v>
      </c>
    </row>
    <row r="4555" spans="1:123" ht="24" customHeight="1" x14ac:dyDescent="0.2">
      <c r="A4555" s="276" t="s">
        <v>601</v>
      </c>
      <c r="B4555" s="94" t="str">
        <f>Ubicación</f>
        <v>DEPARTAMENTO SARMIENTO</v>
      </c>
      <c r="C4555" s="94"/>
      <c r="D4555" s="101"/>
      <c r="E4555" s="102"/>
      <c r="F4555" s="103"/>
      <c r="G4555" s="277"/>
    </row>
    <row r="4556" spans="1:123" ht="24" customHeight="1" x14ac:dyDescent="0.2">
      <c r="A4556" s="276" t="s">
        <v>39</v>
      </c>
      <c r="B4556" s="104" t="str">
        <f>IFERROR(VALUE(LEFT(B4557,FIND(".",B4557)-1)),"")</f>
        <v/>
      </c>
      <c r="C4556" s="95" t="str">
        <f>IFERROR(VLOOKUP(B4556,Tabla_CyP,2,FALSE),"")</f>
        <v/>
      </c>
      <c r="D4556" s="95"/>
      <c r="E4556" s="102"/>
      <c r="F4556" s="103"/>
      <c r="G4556" s="277"/>
    </row>
    <row r="4557" spans="1:123" ht="24" customHeight="1" x14ac:dyDescent="0.2">
      <c r="A4557" s="276" t="s">
        <v>25</v>
      </c>
      <c r="B4557" s="105" t="str">
        <f>IFERROR(VLOOKUP(COUNTIF($A$1:A4557,"ANALISIS DE PRECIOS"),Tabla_NumeroItem,2,FALSE),"")</f>
        <v/>
      </c>
      <c r="C4557" s="95" t="str">
        <f>IFERROR(VLOOKUP(B4557,Tabla_CyP,2,FALSE),"")</f>
        <v/>
      </c>
      <c r="D4557" s="101"/>
      <c r="E4557" s="102"/>
      <c r="F4557" s="100" t="s">
        <v>26</v>
      </c>
      <c r="G4557" s="278" t="str">
        <f>IFERROR(VLOOKUP(B4557,Tabla_CyP,4,FALSE),"")</f>
        <v/>
      </c>
    </row>
    <row r="4558" spans="1:123" ht="24" customHeight="1" x14ac:dyDescent="0.2">
      <c r="A4558" s="276"/>
      <c r="B4558" s="94"/>
      <c r="C4558" s="95"/>
      <c r="D4558" s="101"/>
      <c r="E4558" s="102"/>
      <c r="F4558" s="103"/>
      <c r="G4558" s="277"/>
    </row>
    <row r="4559" spans="1:123" ht="24" customHeight="1" x14ac:dyDescent="0.2">
      <c r="A4559" s="378" t="s">
        <v>507</v>
      </c>
      <c r="B4559" s="379"/>
      <c r="C4559" s="380" t="s">
        <v>0</v>
      </c>
      <c r="D4559" s="380" t="s">
        <v>27</v>
      </c>
      <c r="E4559" s="386" t="s">
        <v>28</v>
      </c>
      <c r="F4559" s="388" t="s">
        <v>29</v>
      </c>
      <c r="G4559" s="388" t="s">
        <v>30</v>
      </c>
    </row>
    <row r="4560" spans="1:123" s="107" customFormat="1" ht="24" customHeight="1" x14ac:dyDescent="0.2">
      <c r="A4560" s="106" t="s">
        <v>508</v>
      </c>
      <c r="B4560" s="106" t="s">
        <v>509</v>
      </c>
      <c r="C4560" s="381"/>
      <c r="D4560" s="381"/>
      <c r="E4560" s="387"/>
      <c r="F4560" s="389"/>
      <c r="G4560" s="389"/>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9"/>
      <c r="B4561" s="108"/>
      <c r="C4561" s="267" t="s">
        <v>604</v>
      </c>
      <c r="D4561" s="109"/>
      <c r="E4561" s="110"/>
      <c r="F4561" s="111"/>
      <c r="G4561" s="280"/>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1">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1">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1">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1">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1">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1">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1">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1">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1">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1">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1">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1">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1">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1">
        <f t="shared" si="1370"/>
        <v>0</v>
      </c>
    </row>
    <row r="4576" spans="1:7" ht="24" customHeight="1" x14ac:dyDescent="0.2">
      <c r="A4576" s="282"/>
      <c r="B4576" s="95"/>
      <c r="C4576" s="95"/>
      <c r="D4576" s="101"/>
      <c r="E4576" s="102"/>
      <c r="F4576" s="268" t="s">
        <v>31</v>
      </c>
      <c r="G4576" s="283">
        <f>SUBTOTAL(9,G4562:G4575)</f>
        <v>0</v>
      </c>
    </row>
    <row r="4577" spans="1:7" ht="24" customHeight="1" x14ac:dyDescent="0.2">
      <c r="A4577" s="282"/>
      <c r="B4577" s="95"/>
      <c r="C4577" s="266" t="s">
        <v>605</v>
      </c>
      <c r="D4577" s="101"/>
      <c r="E4577" s="102"/>
      <c r="F4577" s="103"/>
      <c r="G4577" s="284"/>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1">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1">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1">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1">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1">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1">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1">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1">
        <f t="shared" si="1375"/>
        <v>0</v>
      </c>
    </row>
    <row r="4586" spans="1:7" ht="24" customHeight="1" x14ac:dyDescent="0.2">
      <c r="A4586" s="282"/>
      <c r="B4586" s="95"/>
      <c r="C4586" s="95"/>
      <c r="D4586" s="101"/>
      <c r="E4586" s="102"/>
      <c r="F4586" s="268" t="s">
        <v>32</v>
      </c>
      <c r="G4586" s="283">
        <f>SUBTOTAL(9,G4578:G4585)</f>
        <v>0</v>
      </c>
    </row>
    <row r="4587" spans="1:7" ht="24" customHeight="1" x14ac:dyDescent="0.2">
      <c r="A4587" s="282"/>
      <c r="B4587" s="95"/>
      <c r="C4587" s="266" t="s">
        <v>606</v>
      </c>
      <c r="D4587" s="101"/>
      <c r="E4587" s="102"/>
      <c r="F4587" s="103"/>
      <c r="G4587" s="284"/>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1">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1">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1">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1">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1">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1">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1">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1">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1">
        <f t="shared" si="1380"/>
        <v>0</v>
      </c>
    </row>
    <row r="4597" spans="1:7" ht="24" customHeight="1" x14ac:dyDescent="0.2">
      <c r="A4597" s="285"/>
      <c r="B4597" s="101"/>
      <c r="C4597" s="95"/>
      <c r="D4597" s="101"/>
      <c r="E4597" s="102"/>
      <c r="F4597" s="268" t="s">
        <v>33</v>
      </c>
      <c r="G4597" s="283">
        <f>SUBTOTAL(9,G4588:G4596)</f>
        <v>0</v>
      </c>
    </row>
    <row r="4598" spans="1:7" ht="24" customHeight="1" x14ac:dyDescent="0.2">
      <c r="A4598" s="286"/>
      <c r="B4598" s="101"/>
      <c r="C4598" s="95"/>
      <c r="D4598" s="101"/>
      <c r="E4598" s="102"/>
      <c r="F4598" s="103"/>
      <c r="G4598" s="284"/>
    </row>
    <row r="4599" spans="1:7" ht="24" customHeight="1" x14ac:dyDescent="0.2">
      <c r="A4599" s="287" t="str">
        <f>B4557</f>
        <v/>
      </c>
      <c r="B4599" s="288" t="str">
        <f>C4557</f>
        <v/>
      </c>
      <c r="C4599" s="109"/>
      <c r="D4599" s="109" t="s">
        <v>34</v>
      </c>
      <c r="E4599" s="110"/>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7" t="str">
        <f>Comitente</f>
        <v>CA.ME. SAN JUAN SOCIEDAD DEL ESTADO</v>
      </c>
      <c r="C4602" s="92"/>
      <c r="D4602" s="98"/>
      <c r="E4602" s="98"/>
      <c r="F4602" s="99"/>
      <c r="G4602" s="273"/>
    </row>
    <row r="4603" spans="1:7" ht="24" customHeight="1" x14ac:dyDescent="0.2">
      <c r="A4603" s="272" t="s">
        <v>603</v>
      </c>
      <c r="B4603" s="97">
        <f>Contratista</f>
        <v>0</v>
      </c>
      <c r="C4603" s="93"/>
      <c r="D4603" s="93"/>
      <c r="E4603" s="93"/>
      <c r="F4603" s="100"/>
      <c r="G4603" s="274"/>
    </row>
    <row r="4604" spans="1:7" ht="24" customHeight="1" x14ac:dyDescent="0.2">
      <c r="A4604" s="272" t="s">
        <v>24</v>
      </c>
      <c r="B4604" s="97" t="str">
        <f>Obra</f>
        <v>CIERRE PERIMETRAL - OBRA CIVIL Ca.Me. SAN JUAN S.E.</v>
      </c>
      <c r="C4604" s="93"/>
      <c r="D4604" s="93"/>
      <c r="E4604" s="93"/>
      <c r="F4604" s="100" t="s">
        <v>38</v>
      </c>
      <c r="G4604" s="275">
        <f>Fecha_Base</f>
        <v>44711</v>
      </c>
    </row>
    <row r="4605" spans="1:7" ht="24" customHeight="1" x14ac:dyDescent="0.2">
      <c r="A4605" s="276" t="s">
        <v>601</v>
      </c>
      <c r="B4605" s="94" t="str">
        <f>Ubicación</f>
        <v>DEPARTAMENTO SARMIENTO</v>
      </c>
      <c r="C4605" s="94"/>
      <c r="D4605" s="101"/>
      <c r="E4605" s="102"/>
      <c r="F4605" s="103"/>
      <c r="G4605" s="277"/>
    </row>
    <row r="4606" spans="1:7" ht="24" customHeight="1" x14ac:dyDescent="0.2">
      <c r="A4606" s="276" t="s">
        <v>39</v>
      </c>
      <c r="B4606" s="104" t="str">
        <f>IFERROR(VALUE(LEFT(B4607,FIND(".",B4607)-1)),"")</f>
        <v/>
      </c>
      <c r="C4606" s="95" t="str">
        <f>IFERROR(VLOOKUP(B4606,Tabla_CyP,2,FALSE),"")</f>
        <v/>
      </c>
      <c r="D4606" s="95"/>
      <c r="E4606" s="102"/>
      <c r="F4606" s="103"/>
      <c r="G4606" s="277"/>
    </row>
    <row r="4607" spans="1:7" ht="24" customHeight="1" x14ac:dyDescent="0.2">
      <c r="A4607" s="276" t="s">
        <v>25</v>
      </c>
      <c r="B4607" s="105" t="str">
        <f>IFERROR(VLOOKUP(COUNTIF($A$1:A4607,"ANALISIS DE PRECIOS"),Tabla_NumeroItem,2,FALSE),"")</f>
        <v/>
      </c>
      <c r="C4607" s="95" t="str">
        <f>IFERROR(VLOOKUP(B4607,Tabla_CyP,2,FALSE),"")</f>
        <v/>
      </c>
      <c r="D4607" s="101"/>
      <c r="E4607" s="102"/>
      <c r="F4607" s="100" t="s">
        <v>26</v>
      </c>
      <c r="G4607" s="278" t="str">
        <f>IFERROR(VLOOKUP(B4607,Tabla_CyP,4,FALSE),"")</f>
        <v/>
      </c>
    </row>
    <row r="4608" spans="1:7" ht="24" customHeight="1" x14ac:dyDescent="0.2">
      <c r="A4608" s="276"/>
      <c r="B4608" s="94"/>
      <c r="C4608" s="95"/>
      <c r="D4608" s="101"/>
      <c r="E4608" s="102"/>
      <c r="F4608" s="103"/>
      <c r="G4608" s="277"/>
    </row>
    <row r="4609" spans="1:123" ht="24" customHeight="1" x14ac:dyDescent="0.2">
      <c r="A4609" s="378" t="s">
        <v>507</v>
      </c>
      <c r="B4609" s="379"/>
      <c r="C4609" s="380" t="s">
        <v>0</v>
      </c>
      <c r="D4609" s="380" t="s">
        <v>27</v>
      </c>
      <c r="E4609" s="386" t="s">
        <v>28</v>
      </c>
      <c r="F4609" s="388" t="s">
        <v>29</v>
      </c>
      <c r="G4609" s="388" t="s">
        <v>30</v>
      </c>
    </row>
    <row r="4610" spans="1:123" s="107" customFormat="1" ht="24" customHeight="1" x14ac:dyDescent="0.2">
      <c r="A4610" s="106" t="s">
        <v>508</v>
      </c>
      <c r="B4610" s="106" t="s">
        <v>509</v>
      </c>
      <c r="C4610" s="381"/>
      <c r="D4610" s="381"/>
      <c r="E4610" s="387"/>
      <c r="F4610" s="389"/>
      <c r="G4610" s="389"/>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9"/>
      <c r="B4611" s="108"/>
      <c r="C4611" s="267" t="s">
        <v>604</v>
      </c>
      <c r="D4611" s="109"/>
      <c r="E4611" s="110"/>
      <c r="F4611" s="111"/>
      <c r="G4611" s="280"/>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1">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1">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1">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1">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1">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1">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1">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1">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1">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1">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1">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1">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1">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1">
        <f t="shared" si="1385"/>
        <v>0</v>
      </c>
    </row>
    <row r="4626" spans="1:7" ht="24" customHeight="1" x14ac:dyDescent="0.2">
      <c r="A4626" s="282"/>
      <c r="B4626" s="95"/>
      <c r="C4626" s="95"/>
      <c r="D4626" s="101"/>
      <c r="E4626" s="102"/>
      <c r="F4626" s="268" t="s">
        <v>31</v>
      </c>
      <c r="G4626" s="283">
        <f>SUBTOTAL(9,G4612:G4625)</f>
        <v>0</v>
      </c>
    </row>
    <row r="4627" spans="1:7" ht="24" customHeight="1" x14ac:dyDescent="0.2">
      <c r="A4627" s="282"/>
      <c r="B4627" s="95"/>
      <c r="C4627" s="266" t="s">
        <v>605</v>
      </c>
      <c r="D4627" s="101"/>
      <c r="E4627" s="102"/>
      <c r="F4627" s="103"/>
      <c r="G4627" s="284"/>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1">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1">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1">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1">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1">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1">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1">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1">
        <f t="shared" si="1390"/>
        <v>0</v>
      </c>
    </row>
    <row r="4636" spans="1:7" ht="24" customHeight="1" x14ac:dyDescent="0.2">
      <c r="A4636" s="282"/>
      <c r="B4636" s="95"/>
      <c r="C4636" s="95"/>
      <c r="D4636" s="101"/>
      <c r="E4636" s="102"/>
      <c r="F4636" s="268" t="s">
        <v>32</v>
      </c>
      <c r="G4636" s="283">
        <f>SUBTOTAL(9,G4628:G4635)</f>
        <v>0</v>
      </c>
    </row>
    <row r="4637" spans="1:7" ht="24" customHeight="1" x14ac:dyDescent="0.2">
      <c r="A4637" s="282"/>
      <c r="B4637" s="95"/>
      <c r="C4637" s="266" t="s">
        <v>606</v>
      </c>
      <c r="D4637" s="101"/>
      <c r="E4637" s="102"/>
      <c r="F4637" s="103"/>
      <c r="G4637" s="284"/>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1">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1">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1">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1">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1">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1">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1">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1">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1">
        <f t="shared" si="1395"/>
        <v>0</v>
      </c>
    </row>
    <row r="4647" spans="1:7" ht="24" customHeight="1" x14ac:dyDescent="0.2">
      <c r="A4647" s="285"/>
      <c r="B4647" s="101"/>
      <c r="C4647" s="95"/>
      <c r="D4647" s="101"/>
      <c r="E4647" s="102"/>
      <c r="F4647" s="268" t="s">
        <v>33</v>
      </c>
      <c r="G4647" s="283">
        <f>SUBTOTAL(9,G4638:G4646)</f>
        <v>0</v>
      </c>
    </row>
    <row r="4648" spans="1:7" ht="24" customHeight="1" x14ac:dyDescent="0.2">
      <c r="A4648" s="286"/>
      <c r="B4648" s="101"/>
      <c r="C4648" s="95"/>
      <c r="D4648" s="101"/>
      <c r="E4648" s="102"/>
      <c r="F4648" s="103"/>
      <c r="G4648" s="284"/>
    </row>
    <row r="4649" spans="1:7" ht="24" customHeight="1" x14ac:dyDescent="0.2">
      <c r="A4649" s="287" t="str">
        <f>B4607</f>
        <v/>
      </c>
      <c r="B4649" s="288" t="str">
        <f>C4607</f>
        <v/>
      </c>
      <c r="C4649" s="109"/>
      <c r="D4649" s="109" t="s">
        <v>34</v>
      </c>
      <c r="E4649" s="110"/>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7" t="str">
        <f>Comitente</f>
        <v>CA.ME. SAN JUAN SOCIEDAD DEL ESTADO</v>
      </c>
      <c r="C4652" s="92"/>
      <c r="D4652" s="98"/>
      <c r="E4652" s="98"/>
      <c r="F4652" s="99"/>
      <c r="G4652" s="273"/>
    </row>
    <row r="4653" spans="1:7" ht="24" customHeight="1" x14ac:dyDescent="0.2">
      <c r="A4653" s="272" t="s">
        <v>603</v>
      </c>
      <c r="B4653" s="97">
        <f>Contratista</f>
        <v>0</v>
      </c>
      <c r="C4653" s="93"/>
      <c r="D4653" s="93"/>
      <c r="E4653" s="93"/>
      <c r="F4653" s="100"/>
      <c r="G4653" s="274"/>
    </row>
    <row r="4654" spans="1:7" ht="24" customHeight="1" x14ac:dyDescent="0.2">
      <c r="A4654" s="272" t="s">
        <v>24</v>
      </c>
      <c r="B4654" s="97" t="str">
        <f>Obra</f>
        <v>CIERRE PERIMETRAL - OBRA CIVIL Ca.Me. SAN JUAN S.E.</v>
      </c>
      <c r="C4654" s="93"/>
      <c r="D4654" s="93"/>
      <c r="E4654" s="93"/>
      <c r="F4654" s="100" t="s">
        <v>38</v>
      </c>
      <c r="G4654" s="275">
        <f>Fecha_Base</f>
        <v>44711</v>
      </c>
    </row>
    <row r="4655" spans="1:7" ht="24" customHeight="1" x14ac:dyDescent="0.2">
      <c r="A4655" s="276" t="s">
        <v>601</v>
      </c>
      <c r="B4655" s="94" t="str">
        <f>Ubicación</f>
        <v>DEPARTAMENTO SARMIENTO</v>
      </c>
      <c r="C4655" s="94"/>
      <c r="D4655" s="101"/>
      <c r="E4655" s="102"/>
      <c r="F4655" s="103"/>
      <c r="G4655" s="277"/>
    </row>
    <row r="4656" spans="1:7" ht="24" customHeight="1" x14ac:dyDescent="0.2">
      <c r="A4656" s="276" t="s">
        <v>39</v>
      </c>
      <c r="B4656" s="104" t="str">
        <f>IFERROR(VALUE(LEFT(B4657,FIND(".",B4657)-1)),"")</f>
        <v/>
      </c>
      <c r="C4656" s="95" t="str">
        <f>IFERROR(VLOOKUP(B4656,Tabla_CyP,2,FALSE),"")</f>
        <v/>
      </c>
      <c r="D4656" s="95"/>
      <c r="E4656" s="102"/>
      <c r="F4656" s="103"/>
      <c r="G4656" s="277"/>
    </row>
    <row r="4657" spans="1:123" ht="24" customHeight="1" x14ac:dyDescent="0.2">
      <c r="A4657" s="276" t="s">
        <v>25</v>
      </c>
      <c r="B4657" s="105" t="str">
        <f>IFERROR(VLOOKUP(COUNTIF($A$1:A4657,"ANALISIS DE PRECIOS"),Tabla_NumeroItem,2,FALSE),"")</f>
        <v/>
      </c>
      <c r="C4657" s="95" t="str">
        <f>IFERROR(VLOOKUP(B4657,Tabla_CyP,2,FALSE),"")</f>
        <v/>
      </c>
      <c r="D4657" s="101"/>
      <c r="E4657" s="102"/>
      <c r="F4657" s="100" t="s">
        <v>26</v>
      </c>
      <c r="G4657" s="278" t="str">
        <f>IFERROR(VLOOKUP(B4657,Tabla_CyP,4,FALSE),"")</f>
        <v/>
      </c>
    </row>
    <row r="4658" spans="1:123" ht="24" customHeight="1" x14ac:dyDescent="0.2">
      <c r="A4658" s="276"/>
      <c r="B4658" s="94"/>
      <c r="C4658" s="95"/>
      <c r="D4658" s="101"/>
      <c r="E4658" s="102"/>
      <c r="F4658" s="103"/>
      <c r="G4658" s="277"/>
    </row>
    <row r="4659" spans="1:123" ht="24" customHeight="1" x14ac:dyDescent="0.2">
      <c r="A4659" s="378" t="s">
        <v>507</v>
      </c>
      <c r="B4659" s="379"/>
      <c r="C4659" s="380" t="s">
        <v>0</v>
      </c>
      <c r="D4659" s="380" t="s">
        <v>27</v>
      </c>
      <c r="E4659" s="386" t="s">
        <v>28</v>
      </c>
      <c r="F4659" s="388" t="s">
        <v>29</v>
      </c>
      <c r="G4659" s="388" t="s">
        <v>30</v>
      </c>
    </row>
    <row r="4660" spans="1:123" s="107" customFormat="1" ht="24" customHeight="1" x14ac:dyDescent="0.2">
      <c r="A4660" s="106" t="s">
        <v>508</v>
      </c>
      <c r="B4660" s="106" t="s">
        <v>509</v>
      </c>
      <c r="C4660" s="381"/>
      <c r="D4660" s="381"/>
      <c r="E4660" s="387"/>
      <c r="F4660" s="389"/>
      <c r="G4660" s="389"/>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9"/>
      <c r="B4661" s="108"/>
      <c r="C4661" s="267" t="s">
        <v>604</v>
      </c>
      <c r="D4661" s="109"/>
      <c r="E4661" s="110"/>
      <c r="F4661" s="111"/>
      <c r="G4661" s="280"/>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1">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1">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1">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1">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1">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1">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1">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1">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1">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1">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1">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1">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1">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1">
        <f t="shared" si="1400"/>
        <v>0</v>
      </c>
    </row>
    <row r="4676" spans="1:7" ht="24" customHeight="1" x14ac:dyDescent="0.2">
      <c r="A4676" s="282"/>
      <c r="B4676" s="95"/>
      <c r="C4676" s="95"/>
      <c r="D4676" s="101"/>
      <c r="E4676" s="102"/>
      <c r="F4676" s="268" t="s">
        <v>31</v>
      </c>
      <c r="G4676" s="283">
        <f>SUBTOTAL(9,G4662:G4675)</f>
        <v>0</v>
      </c>
    </row>
    <row r="4677" spans="1:7" ht="24" customHeight="1" x14ac:dyDescent="0.2">
      <c r="A4677" s="282"/>
      <c r="B4677" s="95"/>
      <c r="C4677" s="266" t="s">
        <v>605</v>
      </c>
      <c r="D4677" s="101"/>
      <c r="E4677" s="102"/>
      <c r="F4677" s="103"/>
      <c r="G4677" s="284"/>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1">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1">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1">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1">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1">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1">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1">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1">
        <f t="shared" si="1405"/>
        <v>0</v>
      </c>
    </row>
    <row r="4686" spans="1:7" ht="24" customHeight="1" x14ac:dyDescent="0.2">
      <c r="A4686" s="282"/>
      <c r="B4686" s="95"/>
      <c r="C4686" s="95"/>
      <c r="D4686" s="101"/>
      <c r="E4686" s="102"/>
      <c r="F4686" s="268" t="s">
        <v>32</v>
      </c>
      <c r="G4686" s="283">
        <f>SUBTOTAL(9,G4678:G4685)</f>
        <v>0</v>
      </c>
    </row>
    <row r="4687" spans="1:7" ht="24" customHeight="1" x14ac:dyDescent="0.2">
      <c r="A4687" s="282"/>
      <c r="B4687" s="95"/>
      <c r="C4687" s="266" t="s">
        <v>606</v>
      </c>
      <c r="D4687" s="101"/>
      <c r="E4687" s="102"/>
      <c r="F4687" s="103"/>
      <c r="G4687" s="284"/>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1">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1">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1">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1">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1">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1">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1">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1">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1">
        <f t="shared" si="1410"/>
        <v>0</v>
      </c>
    </row>
    <row r="4697" spans="1:7" ht="24" customHeight="1" x14ac:dyDescent="0.2">
      <c r="A4697" s="285"/>
      <c r="B4697" s="101"/>
      <c r="C4697" s="95"/>
      <c r="D4697" s="101"/>
      <c r="E4697" s="102"/>
      <c r="F4697" s="268" t="s">
        <v>33</v>
      </c>
      <c r="G4697" s="283">
        <f>SUBTOTAL(9,G4688:G4696)</f>
        <v>0</v>
      </c>
    </row>
    <row r="4698" spans="1:7" ht="24" customHeight="1" x14ac:dyDescent="0.2">
      <c r="A4698" s="286"/>
      <c r="B4698" s="101"/>
      <c r="C4698" s="95"/>
      <c r="D4698" s="101"/>
      <c r="E4698" s="102"/>
      <c r="F4698" s="103"/>
      <c r="G4698" s="284"/>
    </row>
    <row r="4699" spans="1:7" ht="24" customHeight="1" x14ac:dyDescent="0.2">
      <c r="A4699" s="287" t="str">
        <f>B4657</f>
        <v/>
      </c>
      <c r="B4699" s="288" t="str">
        <f>C4657</f>
        <v/>
      </c>
      <c r="C4699" s="109"/>
      <c r="D4699" s="109" t="s">
        <v>34</v>
      </c>
      <c r="E4699" s="110"/>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7" t="str">
        <f>Comitente</f>
        <v>CA.ME. SAN JUAN SOCIEDAD DEL ESTADO</v>
      </c>
      <c r="C4702" s="92"/>
      <c r="D4702" s="98"/>
      <c r="E4702" s="98"/>
      <c r="F4702" s="99"/>
      <c r="G4702" s="273"/>
    </row>
    <row r="4703" spans="1:7" ht="24" customHeight="1" x14ac:dyDescent="0.2">
      <c r="A4703" s="272" t="s">
        <v>603</v>
      </c>
      <c r="B4703" s="97">
        <f>Contratista</f>
        <v>0</v>
      </c>
      <c r="C4703" s="93"/>
      <c r="D4703" s="93"/>
      <c r="E4703" s="93"/>
      <c r="F4703" s="100"/>
      <c r="G4703" s="274"/>
    </row>
    <row r="4704" spans="1:7" ht="24" customHeight="1" x14ac:dyDescent="0.2">
      <c r="A4704" s="272" t="s">
        <v>24</v>
      </c>
      <c r="B4704" s="97" t="str">
        <f>Obra</f>
        <v>CIERRE PERIMETRAL - OBRA CIVIL Ca.Me. SAN JUAN S.E.</v>
      </c>
      <c r="C4704" s="93"/>
      <c r="D4704" s="93"/>
      <c r="E4704" s="93"/>
      <c r="F4704" s="100" t="s">
        <v>38</v>
      </c>
      <c r="G4704" s="275">
        <f>Fecha_Base</f>
        <v>44711</v>
      </c>
    </row>
    <row r="4705" spans="1:123" ht="24" customHeight="1" x14ac:dyDescent="0.2">
      <c r="A4705" s="276" t="s">
        <v>601</v>
      </c>
      <c r="B4705" s="94" t="str">
        <f>Ubicación</f>
        <v>DEPARTAMENTO SARMIENTO</v>
      </c>
      <c r="C4705" s="94"/>
      <c r="D4705" s="101"/>
      <c r="E4705" s="102"/>
      <c r="F4705" s="103"/>
      <c r="G4705" s="277"/>
    </row>
    <row r="4706" spans="1:123" ht="24" customHeight="1" x14ac:dyDescent="0.2">
      <c r="A4706" s="276" t="s">
        <v>39</v>
      </c>
      <c r="B4706" s="104" t="str">
        <f>IFERROR(VALUE(LEFT(B4707,FIND(".",B4707)-1)),"")</f>
        <v/>
      </c>
      <c r="C4706" s="95" t="str">
        <f>IFERROR(VLOOKUP(B4706,Tabla_CyP,2,FALSE),"")</f>
        <v/>
      </c>
      <c r="D4706" s="95"/>
      <c r="E4706" s="102"/>
      <c r="F4706" s="103"/>
      <c r="G4706" s="277"/>
    </row>
    <row r="4707" spans="1:123" ht="24" customHeight="1" x14ac:dyDescent="0.2">
      <c r="A4707" s="276" t="s">
        <v>25</v>
      </c>
      <c r="B4707" s="105" t="str">
        <f>IFERROR(VLOOKUP(COUNTIF($A$1:A4707,"ANALISIS DE PRECIOS"),Tabla_NumeroItem,2,FALSE),"")</f>
        <v/>
      </c>
      <c r="C4707" s="95" t="str">
        <f>IFERROR(VLOOKUP(B4707,Tabla_CyP,2,FALSE),"")</f>
        <v/>
      </c>
      <c r="D4707" s="101"/>
      <c r="E4707" s="102"/>
      <c r="F4707" s="100" t="s">
        <v>26</v>
      </c>
      <c r="G4707" s="278" t="str">
        <f>IFERROR(VLOOKUP(B4707,Tabla_CyP,4,FALSE),"")</f>
        <v/>
      </c>
    </row>
    <row r="4708" spans="1:123" ht="24" customHeight="1" x14ac:dyDescent="0.2">
      <c r="A4708" s="276"/>
      <c r="B4708" s="94"/>
      <c r="C4708" s="95"/>
      <c r="D4708" s="101"/>
      <c r="E4708" s="102"/>
      <c r="F4708" s="103"/>
      <c r="G4708" s="277"/>
    </row>
    <row r="4709" spans="1:123" ht="24" customHeight="1" x14ac:dyDescent="0.2">
      <c r="A4709" s="378" t="s">
        <v>507</v>
      </c>
      <c r="B4709" s="379"/>
      <c r="C4709" s="380" t="s">
        <v>0</v>
      </c>
      <c r="D4709" s="380" t="s">
        <v>27</v>
      </c>
      <c r="E4709" s="386" t="s">
        <v>28</v>
      </c>
      <c r="F4709" s="388" t="s">
        <v>29</v>
      </c>
      <c r="G4709" s="388" t="s">
        <v>30</v>
      </c>
    </row>
    <row r="4710" spans="1:123" s="107" customFormat="1" ht="24" customHeight="1" x14ac:dyDescent="0.2">
      <c r="A4710" s="106" t="s">
        <v>508</v>
      </c>
      <c r="B4710" s="106" t="s">
        <v>509</v>
      </c>
      <c r="C4710" s="381"/>
      <c r="D4710" s="381"/>
      <c r="E4710" s="387"/>
      <c r="F4710" s="389"/>
      <c r="G4710" s="389"/>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9"/>
      <c r="B4711" s="108"/>
      <c r="C4711" s="267" t="s">
        <v>604</v>
      </c>
      <c r="D4711" s="109"/>
      <c r="E4711" s="110"/>
      <c r="F4711" s="111"/>
      <c r="G4711" s="280"/>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1">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1">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1">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1">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1">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1">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1">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1">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1">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1">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1">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1">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1">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1">
        <f t="shared" si="1415"/>
        <v>0</v>
      </c>
    </row>
    <row r="4726" spans="1:7" ht="24" customHeight="1" x14ac:dyDescent="0.2">
      <c r="A4726" s="282"/>
      <c r="B4726" s="95"/>
      <c r="C4726" s="95"/>
      <c r="D4726" s="101"/>
      <c r="E4726" s="102"/>
      <c r="F4726" s="268" t="s">
        <v>31</v>
      </c>
      <c r="G4726" s="283">
        <f>SUBTOTAL(9,G4712:G4725)</f>
        <v>0</v>
      </c>
    </row>
    <row r="4727" spans="1:7" ht="24" customHeight="1" x14ac:dyDescent="0.2">
      <c r="A4727" s="282"/>
      <c r="B4727" s="95"/>
      <c r="C4727" s="266" t="s">
        <v>605</v>
      </c>
      <c r="D4727" s="101"/>
      <c r="E4727" s="102"/>
      <c r="F4727" s="103"/>
      <c r="G4727" s="284"/>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1">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1">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1">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1">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1">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1">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1">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1">
        <f t="shared" si="1420"/>
        <v>0</v>
      </c>
    </row>
    <row r="4736" spans="1:7" ht="24" customHeight="1" x14ac:dyDescent="0.2">
      <c r="A4736" s="282"/>
      <c r="B4736" s="95"/>
      <c r="C4736" s="95"/>
      <c r="D4736" s="101"/>
      <c r="E4736" s="102"/>
      <c r="F4736" s="268" t="s">
        <v>32</v>
      </c>
      <c r="G4736" s="283">
        <f>SUBTOTAL(9,G4728:G4735)</f>
        <v>0</v>
      </c>
    </row>
    <row r="4737" spans="1:7" ht="24" customHeight="1" x14ac:dyDescent="0.2">
      <c r="A4737" s="282"/>
      <c r="B4737" s="95"/>
      <c r="C4737" s="266" t="s">
        <v>606</v>
      </c>
      <c r="D4737" s="101"/>
      <c r="E4737" s="102"/>
      <c r="F4737" s="103"/>
      <c r="G4737" s="284"/>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1">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1">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1">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1">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1">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1">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1">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1">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1">
        <f t="shared" si="1425"/>
        <v>0</v>
      </c>
    </row>
    <row r="4747" spans="1:7" ht="24" customHeight="1" x14ac:dyDescent="0.2">
      <c r="A4747" s="285"/>
      <c r="B4747" s="101"/>
      <c r="C4747" s="95"/>
      <c r="D4747" s="101"/>
      <c r="E4747" s="102"/>
      <c r="F4747" s="268" t="s">
        <v>33</v>
      </c>
      <c r="G4747" s="283">
        <f>SUBTOTAL(9,G4738:G4746)</f>
        <v>0</v>
      </c>
    </row>
    <row r="4748" spans="1:7" ht="24" customHeight="1" x14ac:dyDescent="0.2">
      <c r="A4748" s="286"/>
      <c r="B4748" s="101"/>
      <c r="C4748" s="95"/>
      <c r="D4748" s="101"/>
      <c r="E4748" s="102"/>
      <c r="F4748" s="103"/>
      <c r="G4748" s="284"/>
    </row>
    <row r="4749" spans="1:7" ht="24" customHeight="1" x14ac:dyDescent="0.2">
      <c r="A4749" s="287" t="str">
        <f>B4707</f>
        <v/>
      </c>
      <c r="B4749" s="288" t="str">
        <f>C4707</f>
        <v/>
      </c>
      <c r="C4749" s="109"/>
      <c r="D4749" s="109" t="s">
        <v>34</v>
      </c>
      <c r="E4749" s="110"/>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7" t="str">
        <f>Comitente</f>
        <v>CA.ME. SAN JUAN SOCIEDAD DEL ESTADO</v>
      </c>
      <c r="C4752" s="92"/>
      <c r="D4752" s="98"/>
      <c r="E4752" s="98"/>
      <c r="F4752" s="99"/>
      <c r="G4752" s="273"/>
    </row>
    <row r="4753" spans="1:123" ht="24" customHeight="1" x14ac:dyDescent="0.2">
      <c r="A4753" s="272" t="s">
        <v>603</v>
      </c>
      <c r="B4753" s="97">
        <f>Contratista</f>
        <v>0</v>
      </c>
      <c r="C4753" s="93"/>
      <c r="D4753" s="93"/>
      <c r="E4753" s="93"/>
      <c r="F4753" s="100"/>
      <c r="G4753" s="274"/>
    </row>
    <row r="4754" spans="1:123" ht="24" customHeight="1" x14ac:dyDescent="0.2">
      <c r="A4754" s="272" t="s">
        <v>24</v>
      </c>
      <c r="B4754" s="97" t="str">
        <f>Obra</f>
        <v>CIERRE PERIMETRAL - OBRA CIVIL Ca.Me. SAN JUAN S.E.</v>
      </c>
      <c r="C4754" s="93"/>
      <c r="D4754" s="93"/>
      <c r="E4754" s="93"/>
      <c r="F4754" s="100" t="s">
        <v>38</v>
      </c>
      <c r="G4754" s="275">
        <f>Fecha_Base</f>
        <v>44711</v>
      </c>
    </row>
    <row r="4755" spans="1:123" ht="24" customHeight="1" x14ac:dyDescent="0.2">
      <c r="A4755" s="276" t="s">
        <v>601</v>
      </c>
      <c r="B4755" s="94" t="str">
        <f>Ubicación</f>
        <v>DEPARTAMENTO SARMIENTO</v>
      </c>
      <c r="C4755" s="94"/>
      <c r="D4755" s="101"/>
      <c r="E4755" s="102"/>
      <c r="F4755" s="103"/>
      <c r="G4755" s="277"/>
    </row>
    <row r="4756" spans="1:123" ht="24" customHeight="1" x14ac:dyDescent="0.2">
      <c r="A4756" s="276" t="s">
        <v>39</v>
      </c>
      <c r="B4756" s="104" t="str">
        <f>IFERROR(VALUE(LEFT(B4757,FIND(".",B4757)-1)),"")</f>
        <v/>
      </c>
      <c r="C4756" s="95" t="str">
        <f>IFERROR(VLOOKUP(B4756,Tabla_CyP,2,FALSE),"")</f>
        <v/>
      </c>
      <c r="D4756" s="95"/>
      <c r="E4756" s="102"/>
      <c r="F4756" s="103"/>
      <c r="G4756" s="277"/>
    </row>
    <row r="4757" spans="1:123" ht="24" customHeight="1" x14ac:dyDescent="0.2">
      <c r="A4757" s="276" t="s">
        <v>25</v>
      </c>
      <c r="B4757" s="105" t="str">
        <f>IFERROR(VLOOKUP(COUNTIF($A$1:A4757,"ANALISIS DE PRECIOS"),Tabla_NumeroItem,2,FALSE),"")</f>
        <v/>
      </c>
      <c r="C4757" s="95" t="str">
        <f>IFERROR(VLOOKUP(B4757,Tabla_CyP,2,FALSE),"")</f>
        <v/>
      </c>
      <c r="D4757" s="101"/>
      <c r="E4757" s="102"/>
      <c r="F4757" s="100" t="s">
        <v>26</v>
      </c>
      <c r="G4757" s="278" t="str">
        <f>IFERROR(VLOOKUP(B4757,Tabla_CyP,4,FALSE),"")</f>
        <v/>
      </c>
    </row>
    <row r="4758" spans="1:123" ht="24" customHeight="1" x14ac:dyDescent="0.2">
      <c r="A4758" s="276"/>
      <c r="B4758" s="94"/>
      <c r="C4758" s="95"/>
      <c r="D4758" s="101"/>
      <c r="E4758" s="102"/>
      <c r="F4758" s="103"/>
      <c r="G4758" s="277"/>
    </row>
    <row r="4759" spans="1:123" ht="24" customHeight="1" x14ac:dyDescent="0.2">
      <c r="A4759" s="378" t="s">
        <v>507</v>
      </c>
      <c r="B4759" s="379"/>
      <c r="C4759" s="380" t="s">
        <v>0</v>
      </c>
      <c r="D4759" s="380" t="s">
        <v>27</v>
      </c>
      <c r="E4759" s="386" t="s">
        <v>28</v>
      </c>
      <c r="F4759" s="388" t="s">
        <v>29</v>
      </c>
      <c r="G4759" s="388" t="s">
        <v>30</v>
      </c>
    </row>
    <row r="4760" spans="1:123" s="107" customFormat="1" ht="24" customHeight="1" x14ac:dyDescent="0.2">
      <c r="A4760" s="106" t="s">
        <v>508</v>
      </c>
      <c r="B4760" s="106" t="s">
        <v>509</v>
      </c>
      <c r="C4760" s="381"/>
      <c r="D4760" s="381"/>
      <c r="E4760" s="387"/>
      <c r="F4760" s="389"/>
      <c r="G4760" s="389"/>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9"/>
      <c r="B4761" s="108"/>
      <c r="C4761" s="267" t="s">
        <v>604</v>
      </c>
      <c r="D4761" s="109"/>
      <c r="E4761" s="110"/>
      <c r="F4761" s="111"/>
      <c r="G4761" s="280"/>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1">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1">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1">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1">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1">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1">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1">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1">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1">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1">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1">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1">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1">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1">
        <f t="shared" si="1430"/>
        <v>0</v>
      </c>
    </row>
    <row r="4776" spans="1:7" ht="24" customHeight="1" x14ac:dyDescent="0.2">
      <c r="A4776" s="282"/>
      <c r="B4776" s="95"/>
      <c r="C4776" s="95"/>
      <c r="D4776" s="101"/>
      <c r="E4776" s="102"/>
      <c r="F4776" s="268" t="s">
        <v>31</v>
      </c>
      <c r="G4776" s="283">
        <f>SUBTOTAL(9,G4762:G4775)</f>
        <v>0</v>
      </c>
    </row>
    <row r="4777" spans="1:7" ht="24" customHeight="1" x14ac:dyDescent="0.2">
      <c r="A4777" s="282"/>
      <c r="B4777" s="95"/>
      <c r="C4777" s="266" t="s">
        <v>605</v>
      </c>
      <c r="D4777" s="101"/>
      <c r="E4777" s="102"/>
      <c r="F4777" s="103"/>
      <c r="G4777" s="284"/>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1">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1">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1">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1">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1">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1">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1">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1">
        <f t="shared" si="1435"/>
        <v>0</v>
      </c>
    </row>
    <row r="4786" spans="1:7" ht="24" customHeight="1" x14ac:dyDescent="0.2">
      <c r="A4786" s="282"/>
      <c r="B4786" s="95"/>
      <c r="C4786" s="95"/>
      <c r="D4786" s="101"/>
      <c r="E4786" s="102"/>
      <c r="F4786" s="268" t="s">
        <v>32</v>
      </c>
      <c r="G4786" s="283">
        <f>SUBTOTAL(9,G4778:G4785)</f>
        <v>0</v>
      </c>
    </row>
    <row r="4787" spans="1:7" ht="24" customHeight="1" x14ac:dyDescent="0.2">
      <c r="A4787" s="282"/>
      <c r="B4787" s="95"/>
      <c r="C4787" s="266" t="s">
        <v>606</v>
      </c>
      <c r="D4787" s="101"/>
      <c r="E4787" s="102"/>
      <c r="F4787" s="103"/>
      <c r="G4787" s="284"/>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1">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1">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1">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1">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1">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1">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1">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1">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1">
        <f t="shared" si="1440"/>
        <v>0</v>
      </c>
    </row>
    <row r="4797" spans="1:7" ht="24" customHeight="1" x14ac:dyDescent="0.2">
      <c r="A4797" s="285"/>
      <c r="B4797" s="101"/>
      <c r="C4797" s="95"/>
      <c r="D4797" s="101"/>
      <c r="E4797" s="102"/>
      <c r="F4797" s="268" t="s">
        <v>33</v>
      </c>
      <c r="G4797" s="283">
        <f>SUBTOTAL(9,G4788:G4796)</f>
        <v>0</v>
      </c>
    </row>
    <row r="4798" spans="1:7" ht="24" customHeight="1" x14ac:dyDescent="0.2">
      <c r="A4798" s="286"/>
      <c r="B4798" s="101"/>
      <c r="C4798" s="95"/>
      <c r="D4798" s="101"/>
      <c r="E4798" s="102"/>
      <c r="F4798" s="103"/>
      <c r="G4798" s="284"/>
    </row>
    <row r="4799" spans="1:7" ht="24" customHeight="1" x14ac:dyDescent="0.2">
      <c r="A4799" s="287" t="str">
        <f>B4757</f>
        <v/>
      </c>
      <c r="B4799" s="288" t="str">
        <f>C4757</f>
        <v/>
      </c>
      <c r="C4799" s="109"/>
      <c r="D4799" s="109" t="s">
        <v>34</v>
      </c>
      <c r="E4799" s="110"/>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7" t="str">
        <f>Comitente</f>
        <v>CA.ME. SAN JUAN SOCIEDAD DEL ESTADO</v>
      </c>
      <c r="C4802" s="92"/>
      <c r="D4802" s="98"/>
      <c r="E4802" s="98"/>
      <c r="F4802" s="99"/>
      <c r="G4802" s="273"/>
    </row>
    <row r="4803" spans="1:123" ht="24" customHeight="1" x14ac:dyDescent="0.2">
      <c r="A4803" s="272" t="s">
        <v>603</v>
      </c>
      <c r="B4803" s="97">
        <f>Contratista</f>
        <v>0</v>
      </c>
      <c r="C4803" s="93"/>
      <c r="D4803" s="93"/>
      <c r="E4803" s="93"/>
      <c r="F4803" s="100"/>
      <c r="G4803" s="274"/>
    </row>
    <row r="4804" spans="1:123" ht="24" customHeight="1" x14ac:dyDescent="0.2">
      <c r="A4804" s="272" t="s">
        <v>24</v>
      </c>
      <c r="B4804" s="97" t="str">
        <f>Obra</f>
        <v>CIERRE PERIMETRAL - OBRA CIVIL Ca.Me. SAN JUAN S.E.</v>
      </c>
      <c r="C4804" s="93"/>
      <c r="D4804" s="93"/>
      <c r="E4804" s="93"/>
      <c r="F4804" s="100" t="s">
        <v>38</v>
      </c>
      <c r="G4804" s="275">
        <f>Fecha_Base</f>
        <v>44711</v>
      </c>
    </row>
    <row r="4805" spans="1:123" ht="24" customHeight="1" x14ac:dyDescent="0.2">
      <c r="A4805" s="276" t="s">
        <v>601</v>
      </c>
      <c r="B4805" s="94" t="str">
        <f>Ubicación</f>
        <v>DEPARTAMENTO SARMIENTO</v>
      </c>
      <c r="C4805" s="94"/>
      <c r="D4805" s="101"/>
      <c r="E4805" s="102"/>
      <c r="F4805" s="103"/>
      <c r="G4805" s="277"/>
    </row>
    <row r="4806" spans="1:123" ht="24" customHeight="1" x14ac:dyDescent="0.2">
      <c r="A4806" s="276" t="s">
        <v>39</v>
      </c>
      <c r="B4806" s="104" t="str">
        <f>IFERROR(VALUE(LEFT(B4807,FIND(".",B4807)-1)),"")</f>
        <v/>
      </c>
      <c r="C4806" s="95" t="str">
        <f>IFERROR(VLOOKUP(B4806,Tabla_CyP,2,FALSE),"")</f>
        <v/>
      </c>
      <c r="D4806" s="95"/>
      <c r="E4806" s="102"/>
      <c r="F4806" s="103"/>
      <c r="G4806" s="277"/>
    </row>
    <row r="4807" spans="1:123" ht="24" customHeight="1" x14ac:dyDescent="0.2">
      <c r="A4807" s="276" t="s">
        <v>25</v>
      </c>
      <c r="B4807" s="105" t="str">
        <f>IFERROR(VLOOKUP(COUNTIF($A$1:A4807,"ANALISIS DE PRECIOS"),Tabla_NumeroItem,2,FALSE),"")</f>
        <v/>
      </c>
      <c r="C4807" s="95" t="str">
        <f>IFERROR(VLOOKUP(B4807,Tabla_CyP,2,FALSE),"")</f>
        <v/>
      </c>
      <c r="D4807" s="101"/>
      <c r="E4807" s="102"/>
      <c r="F4807" s="100" t="s">
        <v>26</v>
      </c>
      <c r="G4807" s="278" t="str">
        <f>IFERROR(VLOOKUP(B4807,Tabla_CyP,4,FALSE),"")</f>
        <v/>
      </c>
    </row>
    <row r="4808" spans="1:123" ht="24" customHeight="1" x14ac:dyDescent="0.2">
      <c r="A4808" s="276"/>
      <c r="B4808" s="94"/>
      <c r="C4808" s="95"/>
      <c r="D4808" s="101"/>
      <c r="E4808" s="102"/>
      <c r="F4808" s="103"/>
      <c r="G4808" s="277"/>
    </row>
    <row r="4809" spans="1:123" ht="24" customHeight="1" x14ac:dyDescent="0.2">
      <c r="A4809" s="378" t="s">
        <v>507</v>
      </c>
      <c r="B4809" s="379"/>
      <c r="C4809" s="380" t="s">
        <v>0</v>
      </c>
      <c r="D4809" s="380" t="s">
        <v>27</v>
      </c>
      <c r="E4809" s="386" t="s">
        <v>28</v>
      </c>
      <c r="F4809" s="388" t="s">
        <v>29</v>
      </c>
      <c r="G4809" s="388" t="s">
        <v>30</v>
      </c>
    </row>
    <row r="4810" spans="1:123" s="107" customFormat="1" ht="24" customHeight="1" x14ac:dyDescent="0.2">
      <c r="A4810" s="106" t="s">
        <v>508</v>
      </c>
      <c r="B4810" s="106" t="s">
        <v>509</v>
      </c>
      <c r="C4810" s="381"/>
      <c r="D4810" s="381"/>
      <c r="E4810" s="387"/>
      <c r="F4810" s="389"/>
      <c r="G4810" s="389"/>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9"/>
      <c r="B4811" s="108"/>
      <c r="C4811" s="267" t="s">
        <v>604</v>
      </c>
      <c r="D4811" s="109"/>
      <c r="E4811" s="110"/>
      <c r="F4811" s="111"/>
      <c r="G4811" s="280"/>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1">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1">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1">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1">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1">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1">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1">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1">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1">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1">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1">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1">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1">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1">
        <f t="shared" si="1445"/>
        <v>0</v>
      </c>
    </row>
    <row r="4826" spans="1:7" ht="24" customHeight="1" x14ac:dyDescent="0.2">
      <c r="A4826" s="282"/>
      <c r="B4826" s="95"/>
      <c r="C4826" s="95"/>
      <c r="D4826" s="101"/>
      <c r="E4826" s="102"/>
      <c r="F4826" s="268" t="s">
        <v>31</v>
      </c>
      <c r="G4826" s="283">
        <f>SUBTOTAL(9,G4812:G4825)</f>
        <v>0</v>
      </c>
    </row>
    <row r="4827" spans="1:7" ht="24" customHeight="1" x14ac:dyDescent="0.2">
      <c r="A4827" s="282"/>
      <c r="B4827" s="95"/>
      <c r="C4827" s="266" t="s">
        <v>605</v>
      </c>
      <c r="D4827" s="101"/>
      <c r="E4827" s="102"/>
      <c r="F4827" s="103"/>
      <c r="G4827" s="284"/>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1">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1">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1">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1">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1">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1">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1">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1">
        <f t="shared" si="1450"/>
        <v>0</v>
      </c>
    </row>
    <row r="4836" spans="1:7" ht="24" customHeight="1" x14ac:dyDescent="0.2">
      <c r="A4836" s="282"/>
      <c r="B4836" s="95"/>
      <c r="C4836" s="95"/>
      <c r="D4836" s="101"/>
      <c r="E4836" s="102"/>
      <c r="F4836" s="268" t="s">
        <v>32</v>
      </c>
      <c r="G4836" s="283">
        <f>SUBTOTAL(9,G4828:G4835)</f>
        <v>0</v>
      </c>
    </row>
    <row r="4837" spans="1:7" ht="24" customHeight="1" x14ac:dyDescent="0.2">
      <c r="A4837" s="282"/>
      <c r="B4837" s="95"/>
      <c r="C4837" s="266" t="s">
        <v>606</v>
      </c>
      <c r="D4837" s="101"/>
      <c r="E4837" s="102"/>
      <c r="F4837" s="103"/>
      <c r="G4837" s="284"/>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1">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1">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1">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1">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1">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1">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1">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1">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1">
        <f t="shared" si="1455"/>
        <v>0</v>
      </c>
    </row>
    <row r="4847" spans="1:7" ht="24" customHeight="1" x14ac:dyDescent="0.2">
      <c r="A4847" s="285"/>
      <c r="B4847" s="101"/>
      <c r="C4847" s="95"/>
      <c r="D4847" s="101"/>
      <c r="E4847" s="102"/>
      <c r="F4847" s="268" t="s">
        <v>33</v>
      </c>
      <c r="G4847" s="283">
        <f>SUBTOTAL(9,G4838:G4846)</f>
        <v>0</v>
      </c>
    </row>
    <row r="4848" spans="1:7" ht="24" customHeight="1" x14ac:dyDescent="0.2">
      <c r="A4848" s="286"/>
      <c r="B4848" s="101"/>
      <c r="C4848" s="95"/>
      <c r="D4848" s="101"/>
      <c r="E4848" s="102"/>
      <c r="F4848" s="103"/>
      <c r="G4848" s="284"/>
    </row>
    <row r="4849" spans="1:123" ht="24" customHeight="1" x14ac:dyDescent="0.2">
      <c r="A4849" s="287" t="str">
        <f>B4807</f>
        <v/>
      </c>
      <c r="B4849" s="288" t="str">
        <f>C4807</f>
        <v/>
      </c>
      <c r="C4849" s="109"/>
      <c r="D4849" s="109" t="s">
        <v>34</v>
      </c>
      <c r="E4849" s="110"/>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7" t="str">
        <f>Comitente</f>
        <v>CA.ME. SAN JUAN SOCIEDAD DEL ESTADO</v>
      </c>
      <c r="C4852" s="92"/>
      <c r="D4852" s="98"/>
      <c r="E4852" s="98"/>
      <c r="F4852" s="99"/>
      <c r="G4852" s="273"/>
    </row>
    <row r="4853" spans="1:123" ht="24" customHeight="1" x14ac:dyDescent="0.2">
      <c r="A4853" s="272" t="s">
        <v>603</v>
      </c>
      <c r="B4853" s="97">
        <f>Contratista</f>
        <v>0</v>
      </c>
      <c r="C4853" s="93"/>
      <c r="D4853" s="93"/>
      <c r="E4853" s="93"/>
      <c r="F4853" s="100"/>
      <c r="G4853" s="274"/>
    </row>
    <row r="4854" spans="1:123" ht="24" customHeight="1" x14ac:dyDescent="0.2">
      <c r="A4854" s="272" t="s">
        <v>24</v>
      </c>
      <c r="B4854" s="97" t="str">
        <f>Obra</f>
        <v>CIERRE PERIMETRAL - OBRA CIVIL Ca.Me. SAN JUAN S.E.</v>
      </c>
      <c r="C4854" s="93"/>
      <c r="D4854" s="93"/>
      <c r="E4854" s="93"/>
      <c r="F4854" s="100" t="s">
        <v>38</v>
      </c>
      <c r="G4854" s="275">
        <f>Fecha_Base</f>
        <v>44711</v>
      </c>
    </row>
    <row r="4855" spans="1:123" ht="24" customHeight="1" x14ac:dyDescent="0.2">
      <c r="A4855" s="276" t="s">
        <v>601</v>
      </c>
      <c r="B4855" s="94" t="str">
        <f>Ubicación</f>
        <v>DEPARTAMENTO SARMIENTO</v>
      </c>
      <c r="C4855" s="94"/>
      <c r="D4855" s="101"/>
      <c r="E4855" s="102"/>
      <c r="F4855" s="103"/>
      <c r="G4855" s="277"/>
    </row>
    <row r="4856" spans="1:123" ht="24" customHeight="1" x14ac:dyDescent="0.2">
      <c r="A4856" s="276" t="s">
        <v>39</v>
      </c>
      <c r="B4856" s="104" t="str">
        <f>IFERROR(VALUE(LEFT(B4857,FIND(".",B4857)-1)),"")</f>
        <v/>
      </c>
      <c r="C4856" s="95" t="str">
        <f>IFERROR(VLOOKUP(B4856,Tabla_CyP,2,FALSE),"")</f>
        <v/>
      </c>
      <c r="D4856" s="95"/>
      <c r="E4856" s="102"/>
      <c r="F4856" s="103"/>
      <c r="G4856" s="277"/>
    </row>
    <row r="4857" spans="1:123" ht="24" customHeight="1" x14ac:dyDescent="0.2">
      <c r="A4857" s="276" t="s">
        <v>25</v>
      </c>
      <c r="B4857" s="105" t="str">
        <f>IFERROR(VLOOKUP(COUNTIF($A$1:A4857,"ANALISIS DE PRECIOS"),Tabla_NumeroItem,2,FALSE),"")</f>
        <v/>
      </c>
      <c r="C4857" s="95" t="str">
        <f>IFERROR(VLOOKUP(B4857,Tabla_CyP,2,FALSE),"")</f>
        <v/>
      </c>
      <c r="D4857" s="101"/>
      <c r="E4857" s="102"/>
      <c r="F4857" s="100" t="s">
        <v>26</v>
      </c>
      <c r="G4857" s="278" t="str">
        <f>IFERROR(VLOOKUP(B4857,Tabla_CyP,4,FALSE),"")</f>
        <v/>
      </c>
    </row>
    <row r="4858" spans="1:123" ht="24" customHeight="1" x14ac:dyDescent="0.2">
      <c r="A4858" s="276"/>
      <c r="B4858" s="94"/>
      <c r="C4858" s="95"/>
      <c r="D4858" s="101"/>
      <c r="E4858" s="102"/>
      <c r="F4858" s="103"/>
      <c r="G4858" s="277"/>
    </row>
    <row r="4859" spans="1:123" ht="24" customHeight="1" x14ac:dyDescent="0.2">
      <c r="A4859" s="378" t="s">
        <v>507</v>
      </c>
      <c r="B4859" s="379"/>
      <c r="C4859" s="380" t="s">
        <v>0</v>
      </c>
      <c r="D4859" s="380" t="s">
        <v>27</v>
      </c>
      <c r="E4859" s="386" t="s">
        <v>28</v>
      </c>
      <c r="F4859" s="388" t="s">
        <v>29</v>
      </c>
      <c r="G4859" s="388" t="s">
        <v>30</v>
      </c>
    </row>
    <row r="4860" spans="1:123" s="107" customFormat="1" ht="24" customHeight="1" x14ac:dyDescent="0.2">
      <c r="A4860" s="106" t="s">
        <v>508</v>
      </c>
      <c r="B4860" s="106" t="s">
        <v>509</v>
      </c>
      <c r="C4860" s="381"/>
      <c r="D4860" s="381"/>
      <c r="E4860" s="387"/>
      <c r="F4860" s="389"/>
      <c r="G4860" s="389"/>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9"/>
      <c r="B4861" s="108"/>
      <c r="C4861" s="267" t="s">
        <v>604</v>
      </c>
      <c r="D4861" s="109"/>
      <c r="E4861" s="110"/>
      <c r="F4861" s="111"/>
      <c r="G4861" s="280"/>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1">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1">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1">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1">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1">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1">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1">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1">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1">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1">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1">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1">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1">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1">
        <f t="shared" si="1460"/>
        <v>0</v>
      </c>
    </row>
    <row r="4876" spans="1:7" ht="24" customHeight="1" x14ac:dyDescent="0.2">
      <c r="A4876" s="282"/>
      <c r="B4876" s="95"/>
      <c r="C4876" s="95"/>
      <c r="D4876" s="101"/>
      <c r="E4876" s="102"/>
      <c r="F4876" s="268" t="s">
        <v>31</v>
      </c>
      <c r="G4876" s="283">
        <f>SUBTOTAL(9,G4862:G4875)</f>
        <v>0</v>
      </c>
    </row>
    <row r="4877" spans="1:7" ht="24" customHeight="1" x14ac:dyDescent="0.2">
      <c r="A4877" s="282"/>
      <c r="B4877" s="95"/>
      <c r="C4877" s="266" t="s">
        <v>605</v>
      </c>
      <c r="D4877" s="101"/>
      <c r="E4877" s="102"/>
      <c r="F4877" s="103"/>
      <c r="G4877" s="284"/>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1">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1">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1">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1">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1">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1">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1">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1">
        <f t="shared" si="1465"/>
        <v>0</v>
      </c>
    </row>
    <row r="4886" spans="1:7" ht="24" customHeight="1" x14ac:dyDescent="0.2">
      <c r="A4886" s="282"/>
      <c r="B4886" s="95"/>
      <c r="C4886" s="95"/>
      <c r="D4886" s="101"/>
      <c r="E4886" s="102"/>
      <c r="F4886" s="268" t="s">
        <v>32</v>
      </c>
      <c r="G4886" s="283">
        <f>SUBTOTAL(9,G4878:G4885)</f>
        <v>0</v>
      </c>
    </row>
    <row r="4887" spans="1:7" ht="24" customHeight="1" x14ac:dyDescent="0.2">
      <c r="A4887" s="282"/>
      <c r="B4887" s="95"/>
      <c r="C4887" s="266" t="s">
        <v>606</v>
      </c>
      <c r="D4887" s="101"/>
      <c r="E4887" s="102"/>
      <c r="F4887" s="103"/>
      <c r="G4887" s="284"/>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1">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1">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1">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1">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1">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1">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1">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1">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1">
        <f t="shared" si="1470"/>
        <v>0</v>
      </c>
    </row>
    <row r="4897" spans="1:123" ht="24" customHeight="1" x14ac:dyDescent="0.2">
      <c r="A4897" s="285"/>
      <c r="B4897" s="101"/>
      <c r="C4897" s="95"/>
      <c r="D4897" s="101"/>
      <c r="E4897" s="102"/>
      <c r="F4897" s="268" t="s">
        <v>33</v>
      </c>
      <c r="G4897" s="283">
        <f>SUBTOTAL(9,G4888:G4896)</f>
        <v>0</v>
      </c>
    </row>
    <row r="4898" spans="1:123" ht="24" customHeight="1" x14ac:dyDescent="0.2">
      <c r="A4898" s="286"/>
      <c r="B4898" s="101"/>
      <c r="C4898" s="95"/>
      <c r="D4898" s="101"/>
      <c r="E4898" s="102"/>
      <c r="F4898" s="103"/>
      <c r="G4898" s="284"/>
    </row>
    <row r="4899" spans="1:123" ht="24" customHeight="1" x14ac:dyDescent="0.2">
      <c r="A4899" s="287" t="str">
        <f>B4857</f>
        <v/>
      </c>
      <c r="B4899" s="288" t="str">
        <f>C4857</f>
        <v/>
      </c>
      <c r="C4899" s="109"/>
      <c r="D4899" s="109" t="s">
        <v>34</v>
      </c>
      <c r="E4899" s="110"/>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7" t="str">
        <f>Comitente</f>
        <v>CA.ME. SAN JUAN SOCIEDAD DEL ESTADO</v>
      </c>
      <c r="C4902" s="92"/>
      <c r="D4902" s="98"/>
      <c r="E4902" s="98"/>
      <c r="F4902" s="99"/>
      <c r="G4902" s="273"/>
    </row>
    <row r="4903" spans="1:123" ht="24" customHeight="1" x14ac:dyDescent="0.2">
      <c r="A4903" s="272" t="s">
        <v>603</v>
      </c>
      <c r="B4903" s="97">
        <f>Contratista</f>
        <v>0</v>
      </c>
      <c r="C4903" s="93"/>
      <c r="D4903" s="93"/>
      <c r="E4903" s="93"/>
      <c r="F4903" s="100"/>
      <c r="G4903" s="274"/>
    </row>
    <row r="4904" spans="1:123" ht="24" customHeight="1" x14ac:dyDescent="0.2">
      <c r="A4904" s="272" t="s">
        <v>24</v>
      </c>
      <c r="B4904" s="97" t="str">
        <f>Obra</f>
        <v>CIERRE PERIMETRAL - OBRA CIVIL Ca.Me. SAN JUAN S.E.</v>
      </c>
      <c r="C4904" s="93"/>
      <c r="D4904" s="93"/>
      <c r="E4904" s="93"/>
      <c r="F4904" s="100" t="s">
        <v>38</v>
      </c>
      <c r="G4904" s="275">
        <f>Fecha_Base</f>
        <v>44711</v>
      </c>
    </row>
    <row r="4905" spans="1:123" ht="24" customHeight="1" x14ac:dyDescent="0.2">
      <c r="A4905" s="276" t="s">
        <v>601</v>
      </c>
      <c r="B4905" s="94" t="str">
        <f>Ubicación</f>
        <v>DEPARTAMENTO SARMIENTO</v>
      </c>
      <c r="C4905" s="94"/>
      <c r="D4905" s="101"/>
      <c r="E4905" s="102"/>
      <c r="F4905" s="103"/>
      <c r="G4905" s="277"/>
    </row>
    <row r="4906" spans="1:123" ht="24" customHeight="1" x14ac:dyDescent="0.2">
      <c r="A4906" s="276" t="s">
        <v>39</v>
      </c>
      <c r="B4906" s="104" t="str">
        <f>IFERROR(VALUE(LEFT(B4907,FIND(".",B4907)-1)),"")</f>
        <v/>
      </c>
      <c r="C4906" s="95" t="str">
        <f>IFERROR(VLOOKUP(B4906,Tabla_CyP,2,FALSE),"")</f>
        <v/>
      </c>
      <c r="D4906" s="95"/>
      <c r="E4906" s="102"/>
      <c r="F4906" s="103"/>
      <c r="G4906" s="277"/>
    </row>
    <row r="4907" spans="1:123" ht="24" customHeight="1" x14ac:dyDescent="0.2">
      <c r="A4907" s="276" t="s">
        <v>25</v>
      </c>
      <c r="B4907" s="105" t="str">
        <f>IFERROR(VLOOKUP(COUNTIF($A$1:A4907,"ANALISIS DE PRECIOS"),Tabla_NumeroItem,2,FALSE),"")</f>
        <v/>
      </c>
      <c r="C4907" s="95" t="str">
        <f>IFERROR(VLOOKUP(B4907,Tabla_CyP,2,FALSE),"")</f>
        <v/>
      </c>
      <c r="D4907" s="101"/>
      <c r="E4907" s="102"/>
      <c r="F4907" s="100" t="s">
        <v>26</v>
      </c>
      <c r="G4907" s="278" t="str">
        <f>IFERROR(VLOOKUP(B4907,Tabla_CyP,4,FALSE),"")</f>
        <v/>
      </c>
    </row>
    <row r="4908" spans="1:123" ht="24" customHeight="1" x14ac:dyDescent="0.2">
      <c r="A4908" s="276"/>
      <c r="B4908" s="94"/>
      <c r="C4908" s="95"/>
      <c r="D4908" s="101"/>
      <c r="E4908" s="102"/>
      <c r="F4908" s="103"/>
      <c r="G4908" s="277"/>
    </row>
    <row r="4909" spans="1:123" ht="24" customHeight="1" x14ac:dyDescent="0.2">
      <c r="A4909" s="378" t="s">
        <v>507</v>
      </c>
      <c r="B4909" s="379"/>
      <c r="C4909" s="380" t="s">
        <v>0</v>
      </c>
      <c r="D4909" s="380" t="s">
        <v>27</v>
      </c>
      <c r="E4909" s="386" t="s">
        <v>28</v>
      </c>
      <c r="F4909" s="388" t="s">
        <v>29</v>
      </c>
      <c r="G4909" s="388" t="s">
        <v>30</v>
      </c>
    </row>
    <row r="4910" spans="1:123" s="107" customFormat="1" ht="24" customHeight="1" x14ac:dyDescent="0.2">
      <c r="A4910" s="106" t="s">
        <v>508</v>
      </c>
      <c r="B4910" s="106" t="s">
        <v>509</v>
      </c>
      <c r="C4910" s="381"/>
      <c r="D4910" s="381"/>
      <c r="E4910" s="387"/>
      <c r="F4910" s="389"/>
      <c r="G4910" s="389"/>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9"/>
      <c r="B4911" s="108"/>
      <c r="C4911" s="267" t="s">
        <v>604</v>
      </c>
      <c r="D4911" s="109"/>
      <c r="E4911" s="110"/>
      <c r="F4911" s="111"/>
      <c r="G4911" s="280"/>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1">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1">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1">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1">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1">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1">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1">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1">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1">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1">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1">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1">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1">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1">
        <f t="shared" si="1475"/>
        <v>0</v>
      </c>
    </row>
    <row r="4926" spans="1:7" ht="24" customHeight="1" x14ac:dyDescent="0.2">
      <c r="A4926" s="282"/>
      <c r="B4926" s="95"/>
      <c r="C4926" s="95"/>
      <c r="D4926" s="101"/>
      <c r="E4926" s="102"/>
      <c r="F4926" s="268" t="s">
        <v>31</v>
      </c>
      <c r="G4926" s="283">
        <f>SUBTOTAL(9,G4912:G4925)</f>
        <v>0</v>
      </c>
    </row>
    <row r="4927" spans="1:7" ht="24" customHeight="1" x14ac:dyDescent="0.2">
      <c r="A4927" s="282"/>
      <c r="B4927" s="95"/>
      <c r="C4927" s="266" t="s">
        <v>605</v>
      </c>
      <c r="D4927" s="101"/>
      <c r="E4927" s="102"/>
      <c r="F4927" s="103"/>
      <c r="G4927" s="284"/>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1">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1">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1">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1">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1">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1">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1">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1">
        <f t="shared" si="1480"/>
        <v>0</v>
      </c>
    </row>
    <row r="4936" spans="1:7" ht="24" customHeight="1" x14ac:dyDescent="0.2">
      <c r="A4936" s="282"/>
      <c r="B4936" s="95"/>
      <c r="C4936" s="95"/>
      <c r="D4936" s="101"/>
      <c r="E4936" s="102"/>
      <c r="F4936" s="268" t="s">
        <v>32</v>
      </c>
      <c r="G4936" s="283">
        <f>SUBTOTAL(9,G4928:G4935)</f>
        <v>0</v>
      </c>
    </row>
    <row r="4937" spans="1:7" ht="24" customHeight="1" x14ac:dyDescent="0.2">
      <c r="A4937" s="282"/>
      <c r="B4937" s="95"/>
      <c r="C4937" s="266" t="s">
        <v>606</v>
      </c>
      <c r="D4937" s="101"/>
      <c r="E4937" s="102"/>
      <c r="F4937" s="103"/>
      <c r="G4937" s="284"/>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1">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1">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1">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1">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1">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1">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1">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1">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1">
        <f t="shared" si="1485"/>
        <v>0</v>
      </c>
    </row>
    <row r="4947" spans="1:123" ht="24" customHeight="1" x14ac:dyDescent="0.2">
      <c r="A4947" s="285"/>
      <c r="B4947" s="101"/>
      <c r="C4947" s="95"/>
      <c r="D4947" s="101"/>
      <c r="E4947" s="102"/>
      <c r="F4947" s="268" t="s">
        <v>33</v>
      </c>
      <c r="G4947" s="283">
        <f>SUBTOTAL(9,G4938:G4946)</f>
        <v>0</v>
      </c>
    </row>
    <row r="4948" spans="1:123" ht="24" customHeight="1" x14ac:dyDescent="0.2">
      <c r="A4948" s="286"/>
      <c r="B4948" s="101"/>
      <c r="C4948" s="95"/>
      <c r="D4948" s="101"/>
      <c r="E4948" s="102"/>
      <c r="F4948" s="103"/>
      <c r="G4948" s="284"/>
    </row>
    <row r="4949" spans="1:123" ht="24" customHeight="1" x14ac:dyDescent="0.2">
      <c r="A4949" s="287" t="str">
        <f>B4907</f>
        <v/>
      </c>
      <c r="B4949" s="288" t="str">
        <f>C4907</f>
        <v/>
      </c>
      <c r="C4949" s="109"/>
      <c r="D4949" s="109" t="s">
        <v>34</v>
      </c>
      <c r="E4949" s="110"/>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7" t="str">
        <f>Comitente</f>
        <v>CA.ME. SAN JUAN SOCIEDAD DEL ESTADO</v>
      </c>
      <c r="C4952" s="92"/>
      <c r="D4952" s="98"/>
      <c r="E4952" s="98"/>
      <c r="F4952" s="99"/>
      <c r="G4952" s="273"/>
    </row>
    <row r="4953" spans="1:123" ht="24" customHeight="1" x14ac:dyDescent="0.2">
      <c r="A4953" s="272" t="s">
        <v>603</v>
      </c>
      <c r="B4953" s="97">
        <f>Contratista</f>
        <v>0</v>
      </c>
      <c r="C4953" s="93"/>
      <c r="D4953" s="93"/>
      <c r="E4953" s="93"/>
      <c r="F4953" s="100"/>
      <c r="G4953" s="274"/>
    </row>
    <row r="4954" spans="1:123" ht="24" customHeight="1" x14ac:dyDescent="0.2">
      <c r="A4954" s="272" t="s">
        <v>24</v>
      </c>
      <c r="B4954" s="97" t="str">
        <f>Obra</f>
        <v>CIERRE PERIMETRAL - OBRA CIVIL Ca.Me. SAN JUAN S.E.</v>
      </c>
      <c r="C4954" s="93"/>
      <c r="D4954" s="93"/>
      <c r="E4954" s="93"/>
      <c r="F4954" s="100" t="s">
        <v>38</v>
      </c>
      <c r="G4954" s="275">
        <f>Fecha_Base</f>
        <v>44711</v>
      </c>
    </row>
    <row r="4955" spans="1:123" ht="24" customHeight="1" x14ac:dyDescent="0.2">
      <c r="A4955" s="276" t="s">
        <v>601</v>
      </c>
      <c r="B4955" s="94" t="str">
        <f>Ubicación</f>
        <v>DEPARTAMENTO SARMIENTO</v>
      </c>
      <c r="C4955" s="94"/>
      <c r="D4955" s="101"/>
      <c r="E4955" s="102"/>
      <c r="F4955" s="103"/>
      <c r="G4955" s="277"/>
    </row>
    <row r="4956" spans="1:123" ht="24" customHeight="1" x14ac:dyDescent="0.2">
      <c r="A4956" s="276" t="s">
        <v>39</v>
      </c>
      <c r="B4956" s="104" t="str">
        <f>IFERROR(VALUE(LEFT(B4957,FIND(".",B4957)-1)),"")</f>
        <v/>
      </c>
      <c r="C4956" s="95" t="str">
        <f>IFERROR(VLOOKUP(B4956,Tabla_CyP,2,FALSE),"")</f>
        <v/>
      </c>
      <c r="D4956" s="95"/>
      <c r="E4956" s="102"/>
      <c r="F4956" s="103"/>
      <c r="G4956" s="277"/>
    </row>
    <row r="4957" spans="1:123" ht="24" customHeight="1" x14ac:dyDescent="0.2">
      <c r="A4957" s="276" t="s">
        <v>25</v>
      </c>
      <c r="B4957" s="105" t="str">
        <f>IFERROR(VLOOKUP(COUNTIF($A$1:A4957,"ANALISIS DE PRECIOS"),Tabla_NumeroItem,2,FALSE),"")</f>
        <v/>
      </c>
      <c r="C4957" s="384" t="str">
        <f>IFERROR(VLOOKUP(B4957,Tabla_CyP,2,FALSE),"")</f>
        <v/>
      </c>
      <c r="D4957" s="384"/>
      <c r="E4957" s="102"/>
      <c r="F4957" s="100" t="s">
        <v>26</v>
      </c>
      <c r="G4957" s="278" t="str">
        <f>IFERROR(VLOOKUP(B4957,Tabla_CyP,4,FALSE),"")</f>
        <v/>
      </c>
    </row>
    <row r="4958" spans="1:123" ht="24" customHeight="1" x14ac:dyDescent="0.2">
      <c r="A4958" s="276"/>
      <c r="B4958" s="94"/>
      <c r="C4958" s="385"/>
      <c r="D4958" s="385"/>
      <c r="E4958" s="102"/>
      <c r="F4958" s="103"/>
      <c r="G4958" s="277"/>
    </row>
    <row r="4959" spans="1:123" ht="24" customHeight="1" x14ac:dyDescent="0.2">
      <c r="A4959" s="378" t="s">
        <v>507</v>
      </c>
      <c r="B4959" s="379"/>
      <c r="C4959" s="380" t="s">
        <v>0</v>
      </c>
      <c r="D4959" s="380" t="s">
        <v>27</v>
      </c>
      <c r="E4959" s="386" t="s">
        <v>28</v>
      </c>
      <c r="F4959" s="388" t="s">
        <v>29</v>
      </c>
      <c r="G4959" s="388" t="s">
        <v>30</v>
      </c>
    </row>
    <row r="4960" spans="1:123" s="107" customFormat="1" ht="24" customHeight="1" x14ac:dyDescent="0.2">
      <c r="A4960" s="106" t="s">
        <v>508</v>
      </c>
      <c r="B4960" s="106" t="s">
        <v>509</v>
      </c>
      <c r="C4960" s="381"/>
      <c r="D4960" s="381"/>
      <c r="E4960" s="387"/>
      <c r="F4960" s="389"/>
      <c r="G4960" s="389"/>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9"/>
      <c r="B4961" s="108"/>
      <c r="C4961" s="267" t="s">
        <v>604</v>
      </c>
      <c r="D4961" s="109"/>
      <c r="E4961" s="110"/>
      <c r="F4961" s="111"/>
      <c r="G4961" s="280"/>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1">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1">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1">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1">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1">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1">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1">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1">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1">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1">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1">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1">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1">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1">
        <f t="shared" si="1490"/>
        <v>0</v>
      </c>
    </row>
    <row r="4976" spans="1:7" ht="24" customHeight="1" x14ac:dyDescent="0.2">
      <c r="A4976" s="282"/>
      <c r="B4976" s="95"/>
      <c r="C4976" s="95"/>
      <c r="D4976" s="101"/>
      <c r="E4976" s="102"/>
      <c r="F4976" s="268" t="s">
        <v>31</v>
      </c>
      <c r="G4976" s="283">
        <f>SUBTOTAL(9,G4962:G4975)</f>
        <v>0</v>
      </c>
    </row>
    <row r="4977" spans="1:7" ht="24" customHeight="1" x14ac:dyDescent="0.2">
      <c r="A4977" s="282"/>
      <c r="B4977" s="95"/>
      <c r="C4977" s="266" t="s">
        <v>605</v>
      </c>
      <c r="D4977" s="101"/>
      <c r="E4977" s="102"/>
      <c r="F4977" s="103"/>
      <c r="G4977" s="284"/>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1">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1">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1">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1">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1">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1">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1">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1">
        <f t="shared" si="1495"/>
        <v>0</v>
      </c>
    </row>
    <row r="4986" spans="1:7" ht="24" customHeight="1" x14ac:dyDescent="0.2">
      <c r="A4986" s="282"/>
      <c r="B4986" s="95"/>
      <c r="C4986" s="95"/>
      <c r="D4986" s="101"/>
      <c r="E4986" s="102"/>
      <c r="F4986" s="268" t="s">
        <v>32</v>
      </c>
      <c r="G4986" s="283">
        <f>SUBTOTAL(9,G4978:G4985)</f>
        <v>0</v>
      </c>
    </row>
    <row r="4987" spans="1:7" ht="24" customHeight="1" x14ac:dyDescent="0.2">
      <c r="A4987" s="282"/>
      <c r="B4987" s="95"/>
      <c r="C4987" s="266" t="s">
        <v>606</v>
      </c>
      <c r="D4987" s="101"/>
      <c r="E4987" s="102"/>
      <c r="F4987" s="103"/>
      <c r="G4987" s="284"/>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1">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1">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1">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1">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1">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1">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1">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1">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1">
        <f t="shared" si="1500"/>
        <v>0</v>
      </c>
    </row>
    <row r="4997" spans="1:7" ht="24" customHeight="1" x14ac:dyDescent="0.2">
      <c r="A4997" s="285"/>
      <c r="B4997" s="101"/>
      <c r="C4997" s="95"/>
      <c r="D4997" s="101"/>
      <c r="E4997" s="102"/>
      <c r="F4997" s="268" t="s">
        <v>33</v>
      </c>
      <c r="G4997" s="283">
        <f>SUBTOTAL(9,G4988:G4996)</f>
        <v>0</v>
      </c>
    </row>
    <row r="4998" spans="1:7" ht="24" customHeight="1" x14ac:dyDescent="0.2">
      <c r="A4998" s="286"/>
      <c r="B4998" s="101"/>
      <c r="C4998" s="95"/>
      <c r="D4998" s="101"/>
      <c r="E4998" s="102"/>
      <c r="F4998" s="103"/>
      <c r="G4998" s="284"/>
    </row>
    <row r="4999" spans="1:7" ht="24" customHeight="1" x14ac:dyDescent="0.2">
      <c r="A4999" s="287" t="str">
        <f>B4957</f>
        <v/>
      </c>
      <c r="B4999" s="377" t="str">
        <f>C4957</f>
        <v/>
      </c>
      <c r="C4999" s="377"/>
      <c r="D4999" s="109" t="s">
        <v>34</v>
      </c>
      <c r="E4999" s="110"/>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7" t="str">
        <f>Comitente</f>
        <v>CA.ME. SAN JUAN SOCIEDAD DEL ESTADO</v>
      </c>
      <c r="C5002" s="92"/>
      <c r="D5002" s="98"/>
      <c r="E5002" s="98"/>
      <c r="F5002" s="99"/>
      <c r="G5002" s="273"/>
    </row>
    <row r="5003" spans="1:7" ht="24" customHeight="1" x14ac:dyDescent="0.2">
      <c r="A5003" s="272" t="s">
        <v>603</v>
      </c>
      <c r="B5003" s="97">
        <f>Contratista</f>
        <v>0</v>
      </c>
      <c r="C5003" s="93"/>
      <c r="D5003" s="93"/>
      <c r="E5003" s="93"/>
      <c r="F5003" s="100"/>
      <c r="G5003" s="274"/>
    </row>
    <row r="5004" spans="1:7" ht="24" customHeight="1" x14ac:dyDescent="0.2">
      <c r="A5004" s="272" t="s">
        <v>24</v>
      </c>
      <c r="B5004" s="97" t="str">
        <f>Obra</f>
        <v>CIERRE PERIMETRAL - OBRA CIVIL Ca.Me. SAN JUAN S.E.</v>
      </c>
      <c r="C5004" s="93"/>
      <c r="D5004" s="93"/>
      <c r="E5004" s="93"/>
      <c r="F5004" s="100" t="s">
        <v>38</v>
      </c>
      <c r="G5004" s="275">
        <f>Fecha_Base</f>
        <v>44711</v>
      </c>
    </row>
    <row r="5005" spans="1:7" ht="24" customHeight="1" x14ac:dyDescent="0.2">
      <c r="A5005" s="276" t="s">
        <v>601</v>
      </c>
      <c r="B5005" s="94" t="str">
        <f>Ubicación</f>
        <v>DEPARTAMENTO SARMIENTO</v>
      </c>
      <c r="C5005" s="94"/>
      <c r="D5005" s="101"/>
      <c r="E5005" s="102"/>
      <c r="F5005" s="103"/>
      <c r="G5005" s="277"/>
    </row>
    <row r="5006" spans="1:7" ht="24" customHeight="1" x14ac:dyDescent="0.2">
      <c r="A5006" s="276" t="s">
        <v>39</v>
      </c>
      <c r="B5006" s="104" t="str">
        <f>IFERROR(VALUE(LEFT(B5007,FIND(".",B5007)-1)),"")</f>
        <v/>
      </c>
      <c r="C5006" s="95" t="str">
        <f>IFERROR(VLOOKUP(B5006,Tabla_CyP,2,FALSE),"")</f>
        <v/>
      </c>
      <c r="D5006" s="95"/>
      <c r="E5006" s="102"/>
      <c r="F5006" s="103"/>
      <c r="G5006" s="277"/>
    </row>
    <row r="5007" spans="1:7" ht="24" customHeight="1" x14ac:dyDescent="0.2">
      <c r="A5007" s="276" t="s">
        <v>25</v>
      </c>
      <c r="B5007" s="105" t="str">
        <f>IFERROR(VLOOKUP(COUNTIF($A$1:A5007,"ANALISIS DE PRECIOS"),Tabla_NumeroItem,2,FALSE),"")</f>
        <v/>
      </c>
      <c r="C5007" s="95" t="str">
        <f>IFERROR(VLOOKUP(B5007,Tabla_CyP,2,FALSE),"")</f>
        <v/>
      </c>
      <c r="D5007" s="101"/>
      <c r="E5007" s="102"/>
      <c r="F5007" s="100" t="s">
        <v>26</v>
      </c>
      <c r="G5007" s="278" t="str">
        <f>IFERROR(VLOOKUP(B5007,Tabla_CyP,4,FALSE),"")</f>
        <v/>
      </c>
    </row>
    <row r="5008" spans="1:7" ht="24" customHeight="1" x14ac:dyDescent="0.2">
      <c r="A5008" s="276"/>
      <c r="B5008" s="94"/>
      <c r="C5008" s="95"/>
      <c r="D5008" s="101"/>
      <c r="E5008" s="102"/>
      <c r="F5008" s="103"/>
      <c r="G5008" s="277"/>
    </row>
    <row r="5009" spans="1:123" ht="24" customHeight="1" x14ac:dyDescent="0.2">
      <c r="A5009" s="378" t="s">
        <v>507</v>
      </c>
      <c r="B5009" s="379"/>
      <c r="C5009" s="380" t="s">
        <v>0</v>
      </c>
      <c r="D5009" s="380" t="s">
        <v>27</v>
      </c>
      <c r="E5009" s="386" t="s">
        <v>28</v>
      </c>
      <c r="F5009" s="388" t="s">
        <v>29</v>
      </c>
      <c r="G5009" s="388" t="s">
        <v>30</v>
      </c>
    </row>
    <row r="5010" spans="1:123" s="107" customFormat="1" ht="24" customHeight="1" x14ac:dyDescent="0.2">
      <c r="A5010" s="106" t="s">
        <v>508</v>
      </c>
      <c r="B5010" s="106" t="s">
        <v>509</v>
      </c>
      <c r="C5010" s="381"/>
      <c r="D5010" s="381"/>
      <c r="E5010" s="387"/>
      <c r="F5010" s="389"/>
      <c r="G5010" s="389"/>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9"/>
      <c r="B5011" s="108"/>
      <c r="C5011" s="267" t="s">
        <v>604</v>
      </c>
      <c r="D5011" s="109"/>
      <c r="E5011" s="110"/>
      <c r="F5011" s="111"/>
      <c r="G5011" s="280"/>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1">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1">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1">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1">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1">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1">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1">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1">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1">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1">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1">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1">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1">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1">
        <f t="shared" si="1505"/>
        <v>0</v>
      </c>
    </row>
    <row r="5026" spans="1:7" ht="24" customHeight="1" x14ac:dyDescent="0.2">
      <c r="A5026" s="282"/>
      <c r="B5026" s="95"/>
      <c r="C5026" s="95"/>
      <c r="D5026" s="101"/>
      <c r="E5026" s="102"/>
      <c r="F5026" s="268" t="s">
        <v>31</v>
      </c>
      <c r="G5026" s="283">
        <f>SUBTOTAL(9,G5012:G5025)</f>
        <v>0</v>
      </c>
    </row>
    <row r="5027" spans="1:7" ht="24" customHeight="1" x14ac:dyDescent="0.2">
      <c r="A5027" s="282"/>
      <c r="B5027" s="95"/>
      <c r="C5027" s="266" t="s">
        <v>605</v>
      </c>
      <c r="D5027" s="101"/>
      <c r="E5027" s="102"/>
      <c r="F5027" s="103"/>
      <c r="G5027" s="284"/>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1">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1">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1">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1">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1">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1">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1">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1">
        <f t="shared" si="1510"/>
        <v>0</v>
      </c>
    </row>
    <row r="5036" spans="1:7" ht="24" customHeight="1" x14ac:dyDescent="0.2">
      <c r="A5036" s="282"/>
      <c r="B5036" s="95"/>
      <c r="C5036" s="95"/>
      <c r="D5036" s="101"/>
      <c r="E5036" s="102"/>
      <c r="F5036" s="268" t="s">
        <v>32</v>
      </c>
      <c r="G5036" s="283">
        <f>SUBTOTAL(9,G5028:G5035)</f>
        <v>0</v>
      </c>
    </row>
    <row r="5037" spans="1:7" ht="24" customHeight="1" x14ac:dyDescent="0.2">
      <c r="A5037" s="282"/>
      <c r="B5037" s="95"/>
      <c r="C5037" s="266" t="s">
        <v>606</v>
      </c>
      <c r="D5037" s="101"/>
      <c r="E5037" s="102"/>
      <c r="F5037" s="103"/>
      <c r="G5037" s="284"/>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1">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1">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1">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1">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1">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1">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1">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1">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1">
        <f t="shared" si="1515"/>
        <v>0</v>
      </c>
    </row>
    <row r="5047" spans="1:7" ht="24" customHeight="1" x14ac:dyDescent="0.2">
      <c r="A5047" s="285"/>
      <c r="B5047" s="101"/>
      <c r="C5047" s="95"/>
      <c r="D5047" s="101"/>
      <c r="E5047" s="102"/>
      <c r="F5047" s="268" t="s">
        <v>33</v>
      </c>
      <c r="G5047" s="283">
        <f>SUBTOTAL(9,G5038:G5046)</f>
        <v>0</v>
      </c>
    </row>
    <row r="5048" spans="1:7" ht="24" customHeight="1" x14ac:dyDescent="0.2">
      <c r="A5048" s="286"/>
      <c r="B5048" s="101"/>
      <c r="C5048" s="95"/>
      <c r="D5048" s="101"/>
      <c r="E5048" s="102"/>
      <c r="F5048" s="103"/>
      <c r="G5048" s="284"/>
    </row>
    <row r="5049" spans="1:7" ht="24" customHeight="1" x14ac:dyDescent="0.2">
      <c r="A5049" s="287" t="str">
        <f>B5007</f>
        <v/>
      </c>
      <c r="B5049" s="288" t="str">
        <f>C5007</f>
        <v/>
      </c>
      <c r="C5049" s="109"/>
      <c r="D5049" s="109" t="s">
        <v>34</v>
      </c>
      <c r="E5049" s="110"/>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7" t="str">
        <f>Comitente</f>
        <v>CA.ME. SAN JUAN SOCIEDAD DEL ESTADO</v>
      </c>
      <c r="C5052" s="92"/>
      <c r="D5052" s="98"/>
      <c r="E5052" s="98"/>
      <c r="F5052" s="99"/>
      <c r="G5052" s="273"/>
    </row>
    <row r="5053" spans="1:7" ht="24" customHeight="1" x14ac:dyDescent="0.2">
      <c r="A5053" s="272" t="s">
        <v>603</v>
      </c>
      <c r="B5053" s="97">
        <f>Contratista</f>
        <v>0</v>
      </c>
      <c r="C5053" s="93"/>
      <c r="D5053" s="93"/>
      <c r="E5053" s="93"/>
      <c r="F5053" s="100"/>
      <c r="G5053" s="274"/>
    </row>
    <row r="5054" spans="1:7" ht="24" customHeight="1" x14ac:dyDescent="0.2">
      <c r="A5054" s="272" t="s">
        <v>24</v>
      </c>
      <c r="B5054" s="97" t="str">
        <f>Obra</f>
        <v>CIERRE PERIMETRAL - OBRA CIVIL Ca.Me. SAN JUAN S.E.</v>
      </c>
      <c r="C5054" s="93"/>
      <c r="D5054" s="93"/>
      <c r="E5054" s="93"/>
      <c r="F5054" s="100" t="s">
        <v>38</v>
      </c>
      <c r="G5054" s="275">
        <f>Fecha_Base</f>
        <v>44711</v>
      </c>
    </row>
    <row r="5055" spans="1:7" ht="24" customHeight="1" x14ac:dyDescent="0.2">
      <c r="A5055" s="276" t="s">
        <v>601</v>
      </c>
      <c r="B5055" s="94" t="str">
        <f>Ubicación</f>
        <v>DEPARTAMENTO SARMIENTO</v>
      </c>
      <c r="C5055" s="94"/>
      <c r="D5055" s="101"/>
      <c r="E5055" s="102"/>
      <c r="F5055" s="103"/>
      <c r="G5055" s="277"/>
    </row>
    <row r="5056" spans="1:7" ht="24" customHeight="1" x14ac:dyDescent="0.2">
      <c r="A5056" s="276" t="s">
        <v>39</v>
      </c>
      <c r="B5056" s="104" t="str">
        <f>IFERROR(VALUE(LEFT(B5057,FIND(".",B5057)-1)),"")</f>
        <v/>
      </c>
      <c r="C5056" s="95" t="str">
        <f>IFERROR(VLOOKUP(B5056,Tabla_CyP,2,FALSE),"")</f>
        <v/>
      </c>
      <c r="D5056" s="95"/>
      <c r="E5056" s="102"/>
      <c r="F5056" s="103"/>
      <c r="G5056" s="277"/>
    </row>
    <row r="5057" spans="1:123" ht="24" customHeight="1" x14ac:dyDescent="0.2">
      <c r="A5057" s="276" t="s">
        <v>25</v>
      </c>
      <c r="B5057" s="105" t="str">
        <f>IFERROR(VLOOKUP(COUNTIF($A$1:A5057,"ANALISIS DE PRECIOS"),Tabla_NumeroItem,2,FALSE),"")</f>
        <v/>
      </c>
      <c r="C5057" s="95" t="str">
        <f>IFERROR(VLOOKUP(B5057,Tabla_CyP,2,FALSE),"")</f>
        <v/>
      </c>
      <c r="D5057" s="101"/>
      <c r="E5057" s="102"/>
      <c r="F5057" s="100" t="s">
        <v>26</v>
      </c>
      <c r="G5057" s="278" t="str">
        <f>IFERROR(VLOOKUP(B5057,Tabla_CyP,4,FALSE),"")</f>
        <v/>
      </c>
    </row>
    <row r="5058" spans="1:123" ht="24" customHeight="1" x14ac:dyDescent="0.2">
      <c r="A5058" s="276"/>
      <c r="B5058" s="94"/>
      <c r="C5058" s="95"/>
      <c r="D5058" s="101"/>
      <c r="E5058" s="102"/>
      <c r="F5058" s="103"/>
      <c r="G5058" s="277"/>
    </row>
    <row r="5059" spans="1:123" ht="24" customHeight="1" x14ac:dyDescent="0.2">
      <c r="A5059" s="378" t="s">
        <v>507</v>
      </c>
      <c r="B5059" s="379"/>
      <c r="C5059" s="380" t="s">
        <v>0</v>
      </c>
      <c r="D5059" s="380" t="s">
        <v>27</v>
      </c>
      <c r="E5059" s="386" t="s">
        <v>28</v>
      </c>
      <c r="F5059" s="388" t="s">
        <v>29</v>
      </c>
      <c r="G5059" s="388" t="s">
        <v>30</v>
      </c>
    </row>
    <row r="5060" spans="1:123" s="107" customFormat="1" ht="24" customHeight="1" x14ac:dyDescent="0.2">
      <c r="A5060" s="106" t="s">
        <v>508</v>
      </c>
      <c r="B5060" s="106" t="s">
        <v>509</v>
      </c>
      <c r="C5060" s="381"/>
      <c r="D5060" s="381"/>
      <c r="E5060" s="387"/>
      <c r="F5060" s="389"/>
      <c r="G5060" s="389"/>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9"/>
      <c r="B5061" s="108"/>
      <c r="C5061" s="267" t="s">
        <v>604</v>
      </c>
      <c r="D5061" s="109"/>
      <c r="E5061" s="110"/>
      <c r="F5061" s="111"/>
      <c r="G5061" s="280"/>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1">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1">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1">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1">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1">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1">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1">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1">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1">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1">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1">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1">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1">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1">
        <f t="shared" si="1520"/>
        <v>0</v>
      </c>
    </row>
    <row r="5076" spans="1:7" ht="24" customHeight="1" x14ac:dyDescent="0.2">
      <c r="A5076" s="282"/>
      <c r="B5076" s="95"/>
      <c r="C5076" s="95"/>
      <c r="D5076" s="101"/>
      <c r="E5076" s="102"/>
      <c r="F5076" s="268" t="s">
        <v>31</v>
      </c>
      <c r="G5076" s="283">
        <f>SUBTOTAL(9,G5062:G5075)</f>
        <v>0</v>
      </c>
    </row>
    <row r="5077" spans="1:7" ht="24" customHeight="1" x14ac:dyDescent="0.2">
      <c r="A5077" s="282"/>
      <c r="B5077" s="95"/>
      <c r="C5077" s="266" t="s">
        <v>605</v>
      </c>
      <c r="D5077" s="101"/>
      <c r="E5077" s="102"/>
      <c r="F5077" s="103"/>
      <c r="G5077" s="284"/>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1">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1">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1">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1">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1">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1">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1">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1">
        <f t="shared" si="1525"/>
        <v>0</v>
      </c>
    </row>
    <row r="5086" spans="1:7" ht="24" customHeight="1" x14ac:dyDescent="0.2">
      <c r="A5086" s="282"/>
      <c r="B5086" s="95"/>
      <c r="C5086" s="95"/>
      <c r="D5086" s="101"/>
      <c r="E5086" s="102"/>
      <c r="F5086" s="268" t="s">
        <v>32</v>
      </c>
      <c r="G5086" s="283">
        <f>SUBTOTAL(9,G5078:G5085)</f>
        <v>0</v>
      </c>
    </row>
    <row r="5087" spans="1:7" ht="24" customHeight="1" x14ac:dyDescent="0.2">
      <c r="A5087" s="282"/>
      <c r="B5087" s="95"/>
      <c r="C5087" s="266" t="s">
        <v>606</v>
      </c>
      <c r="D5087" s="101"/>
      <c r="E5087" s="102"/>
      <c r="F5087" s="103"/>
      <c r="G5087" s="284"/>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1">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1">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1">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1">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1">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1">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1">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1">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1">
        <f t="shared" si="1530"/>
        <v>0</v>
      </c>
    </row>
    <row r="5097" spans="1:7" ht="24" customHeight="1" x14ac:dyDescent="0.2">
      <c r="A5097" s="285"/>
      <c r="B5097" s="101"/>
      <c r="C5097" s="95"/>
      <c r="D5097" s="101"/>
      <c r="E5097" s="102"/>
      <c r="F5097" s="268" t="s">
        <v>33</v>
      </c>
      <c r="G5097" s="283">
        <f>SUBTOTAL(9,G5088:G5096)</f>
        <v>0</v>
      </c>
    </row>
    <row r="5098" spans="1:7" ht="24" customHeight="1" x14ac:dyDescent="0.2">
      <c r="A5098" s="286"/>
      <c r="B5098" s="101"/>
      <c r="C5098" s="95"/>
      <c r="D5098" s="101"/>
      <c r="E5098" s="102"/>
      <c r="F5098" s="103"/>
      <c r="G5098" s="284"/>
    </row>
    <row r="5099" spans="1:7" ht="24" customHeight="1" x14ac:dyDescent="0.2">
      <c r="A5099" s="287" t="str">
        <f>B5057</f>
        <v/>
      </c>
      <c r="B5099" s="288" t="str">
        <f>C5057</f>
        <v/>
      </c>
      <c r="C5099" s="109"/>
      <c r="D5099" s="109" t="s">
        <v>34</v>
      </c>
      <c r="E5099" s="110"/>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7" t="str">
        <f>Comitente</f>
        <v>CA.ME. SAN JUAN SOCIEDAD DEL ESTADO</v>
      </c>
      <c r="C5102" s="92"/>
      <c r="D5102" s="98"/>
      <c r="E5102" s="98"/>
      <c r="F5102" s="99"/>
      <c r="G5102" s="273"/>
    </row>
    <row r="5103" spans="1:7" ht="24" customHeight="1" x14ac:dyDescent="0.2">
      <c r="A5103" s="272" t="s">
        <v>603</v>
      </c>
      <c r="B5103" s="97">
        <f>Contratista</f>
        <v>0</v>
      </c>
      <c r="C5103" s="93"/>
      <c r="D5103" s="93"/>
      <c r="E5103" s="93"/>
      <c r="F5103" s="100"/>
      <c r="G5103" s="274"/>
    </row>
    <row r="5104" spans="1:7" ht="24" customHeight="1" x14ac:dyDescent="0.2">
      <c r="A5104" s="272" t="s">
        <v>24</v>
      </c>
      <c r="B5104" s="97" t="str">
        <f>Obra</f>
        <v>CIERRE PERIMETRAL - OBRA CIVIL Ca.Me. SAN JUAN S.E.</v>
      </c>
      <c r="C5104" s="93"/>
      <c r="D5104" s="93"/>
      <c r="E5104" s="93"/>
      <c r="F5104" s="100" t="s">
        <v>38</v>
      </c>
      <c r="G5104" s="275">
        <f>Fecha_Base</f>
        <v>44711</v>
      </c>
    </row>
    <row r="5105" spans="1:123" ht="24" customHeight="1" x14ac:dyDescent="0.2">
      <c r="A5105" s="276" t="s">
        <v>601</v>
      </c>
      <c r="B5105" s="94" t="str">
        <f>Ubicación</f>
        <v>DEPARTAMENTO SARMIENTO</v>
      </c>
      <c r="C5105" s="94"/>
      <c r="D5105" s="101"/>
      <c r="E5105" s="102"/>
      <c r="F5105" s="103"/>
      <c r="G5105" s="277"/>
    </row>
    <row r="5106" spans="1:123" ht="24" customHeight="1" x14ac:dyDescent="0.2">
      <c r="A5106" s="276" t="s">
        <v>39</v>
      </c>
      <c r="B5106" s="104" t="str">
        <f>IFERROR(VALUE(LEFT(B5107,FIND(".",B5107)-1)),"")</f>
        <v/>
      </c>
      <c r="C5106" s="95" t="str">
        <f>IFERROR(VLOOKUP(B5106,Tabla_CyP,2,FALSE),"")</f>
        <v/>
      </c>
      <c r="D5106" s="95"/>
      <c r="E5106" s="102"/>
      <c r="F5106" s="103"/>
      <c r="G5106" s="277"/>
    </row>
    <row r="5107" spans="1:123" ht="24" customHeight="1" x14ac:dyDescent="0.2">
      <c r="A5107" s="276" t="s">
        <v>25</v>
      </c>
      <c r="B5107" s="105" t="str">
        <f>IFERROR(VLOOKUP(COUNTIF($A$1:A5107,"ANALISIS DE PRECIOS"),Tabla_NumeroItem,2,FALSE),"")</f>
        <v/>
      </c>
      <c r="C5107" s="382" t="str">
        <f>IFERROR(VLOOKUP(B5107,Tabla_CyP,2,FALSE),"")</f>
        <v/>
      </c>
      <c r="D5107" s="382"/>
      <c r="E5107" s="102"/>
      <c r="F5107" s="100" t="s">
        <v>26</v>
      </c>
      <c r="G5107" s="278" t="str">
        <f>IFERROR(VLOOKUP(B5107,Tabla_CyP,4,FALSE),"")</f>
        <v/>
      </c>
    </row>
    <row r="5108" spans="1:123" ht="24" customHeight="1" x14ac:dyDescent="0.2">
      <c r="A5108" s="276"/>
      <c r="B5108" s="94"/>
      <c r="C5108" s="383"/>
      <c r="D5108" s="383"/>
      <c r="E5108" s="102"/>
      <c r="F5108" s="103"/>
      <c r="G5108" s="277"/>
    </row>
    <row r="5109" spans="1:123" ht="24" customHeight="1" x14ac:dyDescent="0.2">
      <c r="A5109" s="378" t="s">
        <v>507</v>
      </c>
      <c r="B5109" s="379"/>
      <c r="C5109" s="380" t="s">
        <v>0</v>
      </c>
      <c r="D5109" s="380" t="s">
        <v>27</v>
      </c>
      <c r="E5109" s="386" t="s">
        <v>28</v>
      </c>
      <c r="F5109" s="388" t="s">
        <v>29</v>
      </c>
      <c r="G5109" s="388" t="s">
        <v>30</v>
      </c>
    </row>
    <row r="5110" spans="1:123" s="107" customFormat="1" ht="24" customHeight="1" x14ac:dyDescent="0.2">
      <c r="A5110" s="106" t="s">
        <v>508</v>
      </c>
      <c r="B5110" s="106" t="s">
        <v>509</v>
      </c>
      <c r="C5110" s="381"/>
      <c r="D5110" s="381"/>
      <c r="E5110" s="387"/>
      <c r="F5110" s="389"/>
      <c r="G5110" s="389"/>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9"/>
      <c r="B5111" s="108"/>
      <c r="C5111" s="267" t="s">
        <v>604</v>
      </c>
      <c r="D5111" s="109"/>
      <c r="E5111" s="110"/>
      <c r="F5111" s="111"/>
      <c r="G5111" s="280"/>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1">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1">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1">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1">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1">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1">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1">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1">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1">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1">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1">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1">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1">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1">
        <f t="shared" si="1535"/>
        <v>0</v>
      </c>
    </row>
    <row r="5126" spans="1:7" ht="24" customHeight="1" x14ac:dyDescent="0.2">
      <c r="A5126" s="282"/>
      <c r="B5126" s="95"/>
      <c r="C5126" s="95"/>
      <c r="D5126" s="101"/>
      <c r="E5126" s="102"/>
      <c r="F5126" s="268" t="s">
        <v>31</v>
      </c>
      <c r="G5126" s="283">
        <f>SUBTOTAL(9,G5112:G5125)</f>
        <v>0</v>
      </c>
    </row>
    <row r="5127" spans="1:7" ht="24" customHeight="1" x14ac:dyDescent="0.2">
      <c r="A5127" s="282"/>
      <c r="B5127" s="95"/>
      <c r="C5127" s="266" t="s">
        <v>605</v>
      </c>
      <c r="D5127" s="101"/>
      <c r="E5127" s="102"/>
      <c r="F5127" s="103"/>
      <c r="G5127" s="284"/>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1">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1">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1">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1">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1">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1">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1">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1">
        <f t="shared" si="1540"/>
        <v>0</v>
      </c>
    </row>
    <row r="5136" spans="1:7" ht="24" customHeight="1" x14ac:dyDescent="0.2">
      <c r="A5136" s="282"/>
      <c r="B5136" s="95"/>
      <c r="C5136" s="95"/>
      <c r="D5136" s="101"/>
      <c r="E5136" s="102"/>
      <c r="F5136" s="268" t="s">
        <v>32</v>
      </c>
      <c r="G5136" s="283">
        <f>SUBTOTAL(9,G5128:G5135)</f>
        <v>0</v>
      </c>
    </row>
    <row r="5137" spans="1:7" ht="24" customHeight="1" x14ac:dyDescent="0.2">
      <c r="A5137" s="282"/>
      <c r="B5137" s="95"/>
      <c r="C5137" s="266" t="s">
        <v>606</v>
      </c>
      <c r="D5137" s="101"/>
      <c r="E5137" s="102"/>
      <c r="F5137" s="103"/>
      <c r="G5137" s="284"/>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1">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1">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1">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1">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1">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1">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1">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1">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1">
        <f t="shared" si="1545"/>
        <v>0</v>
      </c>
    </row>
    <row r="5147" spans="1:7" ht="24" customHeight="1" x14ac:dyDescent="0.2">
      <c r="A5147" s="285"/>
      <c r="B5147" s="101"/>
      <c r="C5147" s="95"/>
      <c r="D5147" s="101"/>
      <c r="E5147" s="102"/>
      <c r="F5147" s="268" t="s">
        <v>33</v>
      </c>
      <c r="G5147" s="283">
        <f>SUBTOTAL(9,G5138:G5146)</f>
        <v>0</v>
      </c>
    </row>
    <row r="5148" spans="1:7" ht="24" customHeight="1" x14ac:dyDescent="0.2">
      <c r="A5148" s="286"/>
      <c r="B5148" s="101"/>
      <c r="C5148" s="95"/>
      <c r="D5148" s="101"/>
      <c r="E5148" s="102"/>
      <c r="F5148" s="103"/>
      <c r="G5148" s="284"/>
    </row>
    <row r="5149" spans="1:7" ht="24" customHeight="1" x14ac:dyDescent="0.2">
      <c r="A5149" s="287" t="str">
        <f>B5107</f>
        <v/>
      </c>
      <c r="B5149" s="377" t="str">
        <f>C5107</f>
        <v/>
      </c>
      <c r="C5149" s="377"/>
      <c r="D5149" s="109" t="s">
        <v>34</v>
      </c>
      <c r="E5149" s="110"/>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7" t="str">
        <f>Comitente</f>
        <v>CA.ME. SAN JUAN SOCIEDAD DEL ESTADO</v>
      </c>
      <c r="C5152" s="92"/>
      <c r="D5152" s="98"/>
      <c r="E5152" s="98"/>
      <c r="F5152" s="99"/>
      <c r="G5152" s="273"/>
    </row>
    <row r="5153" spans="1:123" ht="24" customHeight="1" x14ac:dyDescent="0.2">
      <c r="A5153" s="272" t="s">
        <v>603</v>
      </c>
      <c r="B5153" s="97">
        <f>Contratista</f>
        <v>0</v>
      </c>
      <c r="C5153" s="93"/>
      <c r="D5153" s="93"/>
      <c r="E5153" s="93"/>
      <c r="F5153" s="100"/>
      <c r="G5153" s="274"/>
    </row>
    <row r="5154" spans="1:123" ht="24" customHeight="1" x14ac:dyDescent="0.2">
      <c r="A5154" s="272" t="s">
        <v>24</v>
      </c>
      <c r="B5154" s="97" t="str">
        <f>Obra</f>
        <v>CIERRE PERIMETRAL - OBRA CIVIL Ca.Me. SAN JUAN S.E.</v>
      </c>
      <c r="C5154" s="93"/>
      <c r="D5154" s="93"/>
      <c r="E5154" s="93"/>
      <c r="F5154" s="100" t="s">
        <v>38</v>
      </c>
      <c r="G5154" s="275">
        <f>Fecha_Base</f>
        <v>44711</v>
      </c>
    </row>
    <row r="5155" spans="1:123" ht="24" customHeight="1" x14ac:dyDescent="0.2">
      <c r="A5155" s="276" t="s">
        <v>601</v>
      </c>
      <c r="B5155" s="94" t="str">
        <f>Ubicación</f>
        <v>DEPARTAMENTO SARMIENTO</v>
      </c>
      <c r="C5155" s="94"/>
      <c r="D5155" s="101"/>
      <c r="E5155" s="102"/>
      <c r="F5155" s="103"/>
      <c r="G5155" s="277"/>
    </row>
    <row r="5156" spans="1:123" ht="24" customHeight="1" x14ac:dyDescent="0.2">
      <c r="A5156" s="276" t="s">
        <v>39</v>
      </c>
      <c r="B5156" s="104" t="str">
        <f>IFERROR(VALUE(LEFT(B5157,FIND(".",B5157)-1)),"")</f>
        <v/>
      </c>
      <c r="C5156" s="95" t="str">
        <f>IFERROR(VLOOKUP(B5156,Tabla_CyP,2,FALSE),"")</f>
        <v/>
      </c>
      <c r="D5156" s="95"/>
      <c r="E5156" s="102"/>
      <c r="F5156" s="103"/>
      <c r="G5156" s="277"/>
    </row>
    <row r="5157" spans="1:123" ht="24" customHeight="1" x14ac:dyDescent="0.2">
      <c r="A5157" s="276" t="s">
        <v>25</v>
      </c>
      <c r="B5157" s="105" t="str">
        <f>IFERROR(VLOOKUP(COUNTIF($A$1:A5157,"ANALISIS DE PRECIOS"),Tabla_NumeroItem,2,FALSE),"")</f>
        <v/>
      </c>
      <c r="C5157" s="95" t="str">
        <f>IFERROR(VLOOKUP(B5157,Tabla_CyP,2,FALSE),"")</f>
        <v/>
      </c>
      <c r="D5157" s="101"/>
      <c r="E5157" s="102"/>
      <c r="F5157" s="100" t="s">
        <v>26</v>
      </c>
      <c r="G5157" s="278" t="str">
        <f>IFERROR(VLOOKUP(B5157,Tabla_CyP,4,FALSE),"")</f>
        <v/>
      </c>
    </row>
    <row r="5158" spans="1:123" ht="24" customHeight="1" x14ac:dyDescent="0.2">
      <c r="A5158" s="276"/>
      <c r="B5158" s="94"/>
      <c r="C5158" s="95"/>
      <c r="D5158" s="101"/>
      <c r="E5158" s="102"/>
      <c r="F5158" s="103"/>
      <c r="G5158" s="277"/>
    </row>
    <row r="5159" spans="1:123" ht="24" customHeight="1" x14ac:dyDescent="0.2">
      <c r="A5159" s="378" t="s">
        <v>507</v>
      </c>
      <c r="B5159" s="379"/>
      <c r="C5159" s="380" t="s">
        <v>0</v>
      </c>
      <c r="D5159" s="380" t="s">
        <v>27</v>
      </c>
      <c r="E5159" s="386" t="s">
        <v>28</v>
      </c>
      <c r="F5159" s="388" t="s">
        <v>29</v>
      </c>
      <c r="G5159" s="388" t="s">
        <v>30</v>
      </c>
    </row>
    <row r="5160" spans="1:123" s="107" customFormat="1" ht="24" customHeight="1" x14ac:dyDescent="0.2">
      <c r="A5160" s="106" t="s">
        <v>508</v>
      </c>
      <c r="B5160" s="106" t="s">
        <v>509</v>
      </c>
      <c r="C5160" s="381"/>
      <c r="D5160" s="381"/>
      <c r="E5160" s="387"/>
      <c r="F5160" s="389"/>
      <c r="G5160" s="389"/>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9"/>
      <c r="B5161" s="108"/>
      <c r="C5161" s="267" t="s">
        <v>604</v>
      </c>
      <c r="D5161" s="109"/>
      <c r="E5161" s="110"/>
      <c r="F5161" s="111"/>
      <c r="G5161" s="280"/>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1">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1">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1">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1">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1">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1">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1">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1">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1">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1">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1">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1">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1">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1">
        <f t="shared" si="1550"/>
        <v>0</v>
      </c>
    </row>
    <row r="5176" spans="1:7" ht="24" customHeight="1" x14ac:dyDescent="0.2">
      <c r="A5176" s="282"/>
      <c r="B5176" s="95"/>
      <c r="C5176" s="95"/>
      <c r="D5176" s="101"/>
      <c r="E5176" s="102"/>
      <c r="F5176" s="268" t="s">
        <v>31</v>
      </c>
      <c r="G5176" s="283">
        <f>SUBTOTAL(9,G5162:G5175)</f>
        <v>0</v>
      </c>
    </row>
    <row r="5177" spans="1:7" ht="24" customHeight="1" x14ac:dyDescent="0.2">
      <c r="A5177" s="282"/>
      <c r="B5177" s="95"/>
      <c r="C5177" s="266" t="s">
        <v>605</v>
      </c>
      <c r="D5177" s="101"/>
      <c r="E5177" s="102"/>
      <c r="F5177" s="103"/>
      <c r="G5177" s="284"/>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1">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1">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1">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1">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1">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1">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1">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1">
        <f t="shared" si="1555"/>
        <v>0</v>
      </c>
    </row>
    <row r="5186" spans="1:7" ht="24" customHeight="1" x14ac:dyDescent="0.2">
      <c r="A5186" s="282"/>
      <c r="B5186" s="95"/>
      <c r="C5186" s="95"/>
      <c r="D5186" s="101"/>
      <c r="E5186" s="102"/>
      <c r="F5186" s="268" t="s">
        <v>32</v>
      </c>
      <c r="G5186" s="283">
        <f>SUBTOTAL(9,G5178:G5185)</f>
        <v>0</v>
      </c>
    </row>
    <row r="5187" spans="1:7" ht="24" customHeight="1" x14ac:dyDescent="0.2">
      <c r="A5187" s="282"/>
      <c r="B5187" s="95"/>
      <c r="C5187" s="266" t="s">
        <v>606</v>
      </c>
      <c r="D5187" s="101"/>
      <c r="E5187" s="102"/>
      <c r="F5187" s="103"/>
      <c r="G5187" s="284"/>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1">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1">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1">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1">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1">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1">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1">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1">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1">
        <f t="shared" si="1560"/>
        <v>0</v>
      </c>
    </row>
    <row r="5197" spans="1:7" ht="24" customHeight="1" x14ac:dyDescent="0.2">
      <c r="A5197" s="285"/>
      <c r="B5197" s="101"/>
      <c r="C5197" s="95"/>
      <c r="D5197" s="101"/>
      <c r="E5197" s="102"/>
      <c r="F5197" s="268" t="s">
        <v>33</v>
      </c>
      <c r="G5197" s="283">
        <f>SUBTOTAL(9,G5188:G5196)</f>
        <v>0</v>
      </c>
    </row>
    <row r="5198" spans="1:7" ht="24" customHeight="1" x14ac:dyDescent="0.2">
      <c r="A5198" s="286"/>
      <c r="B5198" s="101"/>
      <c r="C5198" s="95"/>
      <c r="D5198" s="101"/>
      <c r="E5198" s="102"/>
      <c r="F5198" s="103"/>
      <c r="G5198" s="284"/>
    </row>
    <row r="5199" spans="1:7" ht="24" customHeight="1" x14ac:dyDescent="0.2">
      <c r="A5199" s="287" t="str">
        <f>B5157</f>
        <v/>
      </c>
      <c r="B5199" s="288" t="str">
        <f>C5157</f>
        <v/>
      </c>
      <c r="C5199" s="109"/>
      <c r="D5199" s="109" t="s">
        <v>34</v>
      </c>
      <c r="E5199" s="110"/>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7" t="str">
        <f>Comitente</f>
        <v>CA.ME. SAN JUAN SOCIEDAD DEL ESTADO</v>
      </c>
      <c r="C5202" s="92"/>
      <c r="D5202" s="98"/>
      <c r="E5202" s="98"/>
      <c r="F5202" s="99"/>
      <c r="G5202" s="273"/>
    </row>
    <row r="5203" spans="1:123" ht="24" customHeight="1" x14ac:dyDescent="0.2">
      <c r="A5203" s="272" t="s">
        <v>603</v>
      </c>
      <c r="B5203" s="97">
        <f>Contratista</f>
        <v>0</v>
      </c>
      <c r="C5203" s="93"/>
      <c r="D5203" s="93"/>
      <c r="E5203" s="93"/>
      <c r="F5203" s="100"/>
      <c r="G5203" s="274"/>
    </row>
    <row r="5204" spans="1:123" ht="24" customHeight="1" x14ac:dyDescent="0.2">
      <c r="A5204" s="272" t="s">
        <v>24</v>
      </c>
      <c r="B5204" s="97" t="str">
        <f>Obra</f>
        <v>CIERRE PERIMETRAL - OBRA CIVIL Ca.Me. SAN JUAN S.E.</v>
      </c>
      <c r="C5204" s="93"/>
      <c r="D5204" s="93"/>
      <c r="E5204" s="93"/>
      <c r="F5204" s="100" t="s">
        <v>38</v>
      </c>
      <c r="G5204" s="275">
        <f>Fecha_Base</f>
        <v>44711</v>
      </c>
    </row>
    <row r="5205" spans="1:123" ht="24" customHeight="1" x14ac:dyDescent="0.2">
      <c r="A5205" s="276" t="s">
        <v>601</v>
      </c>
      <c r="B5205" s="94" t="str">
        <f>Ubicación</f>
        <v>DEPARTAMENTO SARMIENTO</v>
      </c>
      <c r="C5205" s="94"/>
      <c r="D5205" s="101"/>
      <c r="E5205" s="102"/>
      <c r="F5205" s="103"/>
      <c r="G5205" s="277"/>
    </row>
    <row r="5206" spans="1:123" ht="24" customHeight="1" x14ac:dyDescent="0.2">
      <c r="A5206" s="276" t="s">
        <v>39</v>
      </c>
      <c r="B5206" s="104" t="str">
        <f>IFERROR(VALUE(LEFT(B5207,FIND(".",B5207)-1)),"")</f>
        <v/>
      </c>
      <c r="C5206" s="95" t="str">
        <f>IFERROR(VLOOKUP(B5206,Tabla_CyP,2,FALSE),"")</f>
        <v/>
      </c>
      <c r="D5206" s="95"/>
      <c r="E5206" s="102"/>
      <c r="F5206" s="103"/>
      <c r="G5206" s="277"/>
    </row>
    <row r="5207" spans="1:123" ht="24" customHeight="1" x14ac:dyDescent="0.2">
      <c r="A5207" s="276" t="s">
        <v>25</v>
      </c>
      <c r="B5207" s="105" t="str">
        <f>IFERROR(VLOOKUP(COUNTIF($A$1:A5207,"ANALISIS DE PRECIOS"),Tabla_NumeroItem,2,FALSE),"")</f>
        <v/>
      </c>
      <c r="C5207" s="95" t="str">
        <f>IFERROR(VLOOKUP(B5207,Tabla_CyP,2,FALSE),"")</f>
        <v/>
      </c>
      <c r="D5207" s="101"/>
      <c r="E5207" s="102"/>
      <c r="F5207" s="100" t="s">
        <v>26</v>
      </c>
      <c r="G5207" s="278" t="str">
        <f>IFERROR(VLOOKUP(B5207,Tabla_CyP,4,FALSE),"")</f>
        <v/>
      </c>
    </row>
    <row r="5208" spans="1:123" ht="24" customHeight="1" x14ac:dyDescent="0.2">
      <c r="A5208" s="276"/>
      <c r="B5208" s="94"/>
      <c r="C5208" s="95"/>
      <c r="D5208" s="101"/>
      <c r="E5208" s="102"/>
      <c r="F5208" s="103"/>
      <c r="G5208" s="277"/>
    </row>
    <row r="5209" spans="1:123" ht="24" customHeight="1" x14ac:dyDescent="0.2">
      <c r="A5209" s="378" t="s">
        <v>507</v>
      </c>
      <c r="B5209" s="379"/>
      <c r="C5209" s="380" t="s">
        <v>0</v>
      </c>
      <c r="D5209" s="380" t="s">
        <v>27</v>
      </c>
      <c r="E5209" s="386" t="s">
        <v>28</v>
      </c>
      <c r="F5209" s="388" t="s">
        <v>29</v>
      </c>
      <c r="G5209" s="388" t="s">
        <v>30</v>
      </c>
    </row>
    <row r="5210" spans="1:123" s="107" customFormat="1" ht="24" customHeight="1" x14ac:dyDescent="0.2">
      <c r="A5210" s="106" t="s">
        <v>508</v>
      </c>
      <c r="B5210" s="106" t="s">
        <v>509</v>
      </c>
      <c r="C5210" s="381"/>
      <c r="D5210" s="381"/>
      <c r="E5210" s="387"/>
      <c r="F5210" s="389"/>
      <c r="G5210" s="389"/>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9"/>
      <c r="B5211" s="108"/>
      <c r="C5211" s="267" t="s">
        <v>604</v>
      </c>
      <c r="D5211" s="109"/>
      <c r="E5211" s="110"/>
      <c r="F5211" s="111"/>
      <c r="G5211" s="280"/>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1">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1">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1">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1">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1">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1">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1">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1">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1">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1">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1">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1">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1">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1">
        <f t="shared" si="1565"/>
        <v>0</v>
      </c>
    </row>
    <row r="5226" spans="1:7" ht="24" customHeight="1" x14ac:dyDescent="0.2">
      <c r="A5226" s="282"/>
      <c r="B5226" s="95"/>
      <c r="C5226" s="95"/>
      <c r="D5226" s="101"/>
      <c r="E5226" s="102"/>
      <c r="F5226" s="268" t="s">
        <v>31</v>
      </c>
      <c r="G5226" s="283">
        <f>SUBTOTAL(9,G5212:G5225)</f>
        <v>0</v>
      </c>
    </row>
    <row r="5227" spans="1:7" ht="24" customHeight="1" x14ac:dyDescent="0.2">
      <c r="A5227" s="282"/>
      <c r="B5227" s="95"/>
      <c r="C5227" s="266" t="s">
        <v>605</v>
      </c>
      <c r="D5227" s="101"/>
      <c r="E5227" s="102"/>
      <c r="F5227" s="103"/>
      <c r="G5227" s="284"/>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1">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1">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1">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1">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1">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1">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1">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1">
        <f t="shared" si="1570"/>
        <v>0</v>
      </c>
    </row>
    <row r="5236" spans="1:7" ht="24" customHeight="1" x14ac:dyDescent="0.2">
      <c r="A5236" s="282"/>
      <c r="B5236" s="95"/>
      <c r="C5236" s="95"/>
      <c r="D5236" s="101"/>
      <c r="E5236" s="102"/>
      <c r="F5236" s="268" t="s">
        <v>32</v>
      </c>
      <c r="G5236" s="283">
        <f>SUBTOTAL(9,G5228:G5235)</f>
        <v>0</v>
      </c>
    </row>
    <row r="5237" spans="1:7" ht="24" customHeight="1" x14ac:dyDescent="0.2">
      <c r="A5237" s="282"/>
      <c r="B5237" s="95"/>
      <c r="C5237" s="266" t="s">
        <v>606</v>
      </c>
      <c r="D5237" s="101"/>
      <c r="E5237" s="102"/>
      <c r="F5237" s="103"/>
      <c r="G5237" s="284"/>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1">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1">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1">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1">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1">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1">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1">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1">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1">
        <f t="shared" si="1575"/>
        <v>0</v>
      </c>
    </row>
    <row r="5247" spans="1:7" ht="24" customHeight="1" x14ac:dyDescent="0.2">
      <c r="A5247" s="285"/>
      <c r="B5247" s="101"/>
      <c r="C5247" s="95"/>
      <c r="D5247" s="101"/>
      <c r="E5247" s="102"/>
      <c r="F5247" s="268" t="s">
        <v>33</v>
      </c>
      <c r="G5247" s="283">
        <f>SUBTOTAL(9,G5238:G5246)</f>
        <v>0</v>
      </c>
    </row>
    <row r="5248" spans="1:7" ht="24" customHeight="1" x14ac:dyDescent="0.2">
      <c r="A5248" s="286"/>
      <c r="B5248" s="101"/>
      <c r="C5248" s="95"/>
      <c r="D5248" s="101"/>
      <c r="E5248" s="102"/>
      <c r="F5248" s="103"/>
      <c r="G5248" s="284"/>
    </row>
    <row r="5249" spans="1:123" ht="24" customHeight="1" x14ac:dyDescent="0.2">
      <c r="A5249" s="287" t="str">
        <f>B5207</f>
        <v/>
      </c>
      <c r="B5249" s="288" t="str">
        <f>C5207</f>
        <v/>
      </c>
      <c r="C5249" s="109"/>
      <c r="D5249" s="109" t="s">
        <v>34</v>
      </c>
      <c r="E5249" s="110"/>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7" t="str">
        <f>Comitente</f>
        <v>CA.ME. SAN JUAN SOCIEDAD DEL ESTADO</v>
      </c>
      <c r="C5252" s="92"/>
      <c r="D5252" s="98"/>
      <c r="E5252" s="98"/>
      <c r="F5252" s="99"/>
      <c r="G5252" s="273"/>
    </row>
    <row r="5253" spans="1:123" ht="24" customHeight="1" x14ac:dyDescent="0.2">
      <c r="A5253" s="272" t="s">
        <v>603</v>
      </c>
      <c r="B5253" s="97">
        <f>Contratista</f>
        <v>0</v>
      </c>
      <c r="C5253" s="93"/>
      <c r="D5253" s="93"/>
      <c r="E5253" s="93"/>
      <c r="F5253" s="100"/>
      <c r="G5253" s="274"/>
    </row>
    <row r="5254" spans="1:123" ht="24" customHeight="1" x14ac:dyDescent="0.2">
      <c r="A5254" s="272" t="s">
        <v>24</v>
      </c>
      <c r="B5254" s="97" t="str">
        <f>Obra</f>
        <v>CIERRE PERIMETRAL - OBRA CIVIL Ca.Me. SAN JUAN S.E.</v>
      </c>
      <c r="C5254" s="93"/>
      <c r="D5254" s="93"/>
      <c r="E5254" s="93"/>
      <c r="F5254" s="100" t="s">
        <v>38</v>
      </c>
      <c r="G5254" s="275">
        <f>Fecha_Base</f>
        <v>44711</v>
      </c>
    </row>
    <row r="5255" spans="1:123" ht="24" customHeight="1" x14ac:dyDescent="0.2">
      <c r="A5255" s="276" t="s">
        <v>601</v>
      </c>
      <c r="B5255" s="94" t="str">
        <f>Ubicación</f>
        <v>DEPARTAMENTO SARMIENTO</v>
      </c>
      <c r="C5255" s="94"/>
      <c r="D5255" s="101"/>
      <c r="E5255" s="102"/>
      <c r="F5255" s="103"/>
      <c r="G5255" s="277"/>
    </row>
    <row r="5256" spans="1:123" ht="24" customHeight="1" x14ac:dyDescent="0.2">
      <c r="A5256" s="276" t="s">
        <v>39</v>
      </c>
      <c r="B5256" s="104" t="str">
        <f>IFERROR(VALUE(LEFT(B5257,FIND(".",B5257)-1)),"")</f>
        <v/>
      </c>
      <c r="C5256" s="95" t="str">
        <f>IFERROR(VLOOKUP(B5256,Tabla_CyP,2,FALSE),"")</f>
        <v/>
      </c>
      <c r="D5256" s="95"/>
      <c r="E5256" s="102"/>
      <c r="F5256" s="103"/>
      <c r="G5256" s="277"/>
    </row>
    <row r="5257" spans="1:123" ht="24" customHeight="1" x14ac:dyDescent="0.2">
      <c r="A5257" s="276" t="s">
        <v>25</v>
      </c>
      <c r="B5257" s="105" t="str">
        <f>IFERROR(VLOOKUP(COUNTIF($A$1:A5257,"ANALISIS DE PRECIOS"),Tabla_NumeroItem,2,FALSE),"")</f>
        <v/>
      </c>
      <c r="C5257" s="344" t="str">
        <f>IFERROR(VLOOKUP(B5257,Tabla_CyP,2,FALSE),"")</f>
        <v/>
      </c>
      <c r="D5257" s="344"/>
      <c r="E5257" s="102"/>
      <c r="F5257" s="100" t="s">
        <v>26</v>
      </c>
      <c r="G5257" s="278" t="str">
        <f>IFERROR(VLOOKUP(B5257,Tabla_CyP,4,FALSE),"")</f>
        <v/>
      </c>
    </row>
    <row r="5258" spans="1:123" ht="24" customHeight="1" x14ac:dyDescent="0.2">
      <c r="A5258" s="276"/>
      <c r="B5258" s="94"/>
      <c r="C5258" s="345"/>
      <c r="D5258" s="345"/>
      <c r="E5258" s="102"/>
      <c r="F5258" s="103"/>
      <c r="G5258" s="277"/>
    </row>
    <row r="5259" spans="1:123" ht="24" customHeight="1" x14ac:dyDescent="0.2">
      <c r="A5259" s="378" t="s">
        <v>507</v>
      </c>
      <c r="B5259" s="379"/>
      <c r="C5259" s="380" t="s">
        <v>0</v>
      </c>
      <c r="D5259" s="380" t="s">
        <v>27</v>
      </c>
      <c r="E5259" s="386" t="s">
        <v>28</v>
      </c>
      <c r="F5259" s="388" t="s">
        <v>29</v>
      </c>
      <c r="G5259" s="388" t="s">
        <v>30</v>
      </c>
    </row>
    <row r="5260" spans="1:123" s="107" customFormat="1" ht="24" customHeight="1" x14ac:dyDescent="0.2">
      <c r="A5260" s="106" t="s">
        <v>508</v>
      </c>
      <c r="B5260" s="106" t="s">
        <v>509</v>
      </c>
      <c r="C5260" s="381"/>
      <c r="D5260" s="381"/>
      <c r="E5260" s="387"/>
      <c r="F5260" s="389"/>
      <c r="G5260" s="389"/>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9"/>
      <c r="B5261" s="108"/>
      <c r="C5261" s="267" t="s">
        <v>604</v>
      </c>
      <c r="D5261" s="109"/>
      <c r="E5261" s="110"/>
      <c r="F5261" s="111"/>
      <c r="G5261" s="280"/>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1">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1">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1">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1">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1">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1">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1">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1">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1">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1">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1">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1">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1">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1">
        <f t="shared" si="1580"/>
        <v>0</v>
      </c>
    </row>
    <row r="5276" spans="1:7" ht="24" customHeight="1" x14ac:dyDescent="0.2">
      <c r="A5276" s="282"/>
      <c r="B5276" s="95"/>
      <c r="C5276" s="95"/>
      <c r="D5276" s="101"/>
      <c r="E5276" s="102"/>
      <c r="F5276" s="268" t="s">
        <v>31</v>
      </c>
      <c r="G5276" s="283">
        <f>SUBTOTAL(9,G5262:G5275)</f>
        <v>0</v>
      </c>
    </row>
    <row r="5277" spans="1:7" ht="24" customHeight="1" x14ac:dyDescent="0.2">
      <c r="A5277" s="282"/>
      <c r="B5277" s="95"/>
      <c r="C5277" s="266" t="s">
        <v>605</v>
      </c>
      <c r="D5277" s="101"/>
      <c r="E5277" s="102"/>
      <c r="F5277" s="103"/>
      <c r="G5277" s="284"/>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1">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1">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1">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1">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1">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1">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1">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1">
        <f t="shared" si="1585"/>
        <v>0</v>
      </c>
    </row>
    <row r="5286" spans="1:7" ht="24" customHeight="1" x14ac:dyDescent="0.2">
      <c r="A5286" s="282"/>
      <c r="B5286" s="95"/>
      <c r="C5286" s="95"/>
      <c r="D5286" s="101"/>
      <c r="E5286" s="102"/>
      <c r="F5286" s="268" t="s">
        <v>32</v>
      </c>
      <c r="G5286" s="283">
        <f>SUBTOTAL(9,G5278:G5285)</f>
        <v>0</v>
      </c>
    </row>
    <row r="5287" spans="1:7" ht="24" customHeight="1" x14ac:dyDescent="0.2">
      <c r="A5287" s="282"/>
      <c r="B5287" s="95"/>
      <c r="C5287" s="266" t="s">
        <v>606</v>
      </c>
      <c r="D5287" s="101"/>
      <c r="E5287" s="102"/>
      <c r="F5287" s="103"/>
      <c r="G5287" s="284"/>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1">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1">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1">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1">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1">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1">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1">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1">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1">
        <f t="shared" si="1590"/>
        <v>0</v>
      </c>
    </row>
    <row r="5297" spans="1:123" ht="24" customHeight="1" x14ac:dyDescent="0.2">
      <c r="A5297" s="285"/>
      <c r="B5297" s="101"/>
      <c r="C5297" s="95"/>
      <c r="D5297" s="101"/>
      <c r="E5297" s="102"/>
      <c r="F5297" s="268" t="s">
        <v>33</v>
      </c>
      <c r="G5297" s="283">
        <f>SUBTOTAL(9,G5288:G5296)</f>
        <v>0</v>
      </c>
    </row>
    <row r="5298" spans="1:123" ht="24" customHeight="1" x14ac:dyDescent="0.2">
      <c r="A5298" s="286"/>
      <c r="B5298" s="101"/>
      <c r="C5298" s="95"/>
      <c r="D5298" s="101"/>
      <c r="E5298" s="102"/>
      <c r="F5298" s="103"/>
      <c r="G5298" s="284"/>
    </row>
    <row r="5299" spans="1:123" ht="24" customHeight="1" x14ac:dyDescent="0.2">
      <c r="A5299" s="287" t="str">
        <f>B5257</f>
        <v/>
      </c>
      <c r="B5299" s="377" t="str">
        <f>C5257</f>
        <v/>
      </c>
      <c r="C5299" s="377"/>
      <c r="D5299" s="109" t="s">
        <v>34</v>
      </c>
      <c r="E5299" s="110"/>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7" t="str">
        <f>Comitente</f>
        <v>CA.ME. SAN JUAN SOCIEDAD DEL ESTADO</v>
      </c>
      <c r="C5302" s="92"/>
      <c r="D5302" s="98"/>
      <c r="E5302" s="98"/>
      <c r="F5302" s="99"/>
      <c r="G5302" s="273"/>
    </row>
    <row r="5303" spans="1:123" ht="24" customHeight="1" x14ac:dyDescent="0.2">
      <c r="A5303" s="272" t="s">
        <v>603</v>
      </c>
      <c r="B5303" s="97">
        <f>Contratista</f>
        <v>0</v>
      </c>
      <c r="C5303" s="93"/>
      <c r="D5303" s="93"/>
      <c r="E5303" s="93"/>
      <c r="F5303" s="100"/>
      <c r="G5303" s="274"/>
    </row>
    <row r="5304" spans="1:123" ht="24" customHeight="1" x14ac:dyDescent="0.2">
      <c r="A5304" s="272" t="s">
        <v>24</v>
      </c>
      <c r="B5304" s="97" t="str">
        <f>Obra</f>
        <v>CIERRE PERIMETRAL - OBRA CIVIL Ca.Me. SAN JUAN S.E.</v>
      </c>
      <c r="C5304" s="93"/>
      <c r="D5304" s="93"/>
      <c r="E5304" s="93"/>
      <c r="F5304" s="100" t="s">
        <v>38</v>
      </c>
      <c r="G5304" s="275">
        <f>Fecha_Base</f>
        <v>44711</v>
      </c>
    </row>
    <row r="5305" spans="1:123" ht="24" customHeight="1" x14ac:dyDescent="0.2">
      <c r="A5305" s="276" t="s">
        <v>601</v>
      </c>
      <c r="B5305" s="94" t="str">
        <f>Ubicación</f>
        <v>DEPARTAMENTO SARMIENTO</v>
      </c>
      <c r="C5305" s="94"/>
      <c r="D5305" s="101"/>
      <c r="E5305" s="102"/>
      <c r="F5305" s="103"/>
      <c r="G5305" s="277"/>
    </row>
    <row r="5306" spans="1:123" ht="24" customHeight="1" x14ac:dyDescent="0.2">
      <c r="A5306" s="276" t="s">
        <v>39</v>
      </c>
      <c r="B5306" s="104" t="str">
        <f>IFERROR(VALUE(LEFT(B5307,FIND(".",B5307)-1)),"")</f>
        <v/>
      </c>
      <c r="C5306" s="95" t="str">
        <f>IFERROR(VLOOKUP(B5306,Tabla_CyP,2,FALSE),"")</f>
        <v/>
      </c>
      <c r="D5306" s="95"/>
      <c r="E5306" s="102"/>
      <c r="F5306" s="103"/>
      <c r="G5306" s="277"/>
    </row>
    <row r="5307" spans="1:123" ht="24" customHeight="1" x14ac:dyDescent="0.2">
      <c r="A5307" s="276" t="s">
        <v>25</v>
      </c>
      <c r="B5307" s="105" t="str">
        <f>IFERROR(VLOOKUP(COUNTIF($A$1:A5307,"ANALISIS DE PRECIOS"),Tabla_NumeroItem,2,FALSE),"")</f>
        <v/>
      </c>
      <c r="C5307" s="344" t="str">
        <f>IFERROR(VLOOKUP(B5307,Tabla_CyP,2,FALSE),"")</f>
        <v/>
      </c>
      <c r="D5307" s="344"/>
      <c r="E5307" s="102"/>
      <c r="F5307" s="100" t="s">
        <v>26</v>
      </c>
      <c r="G5307" s="278" t="str">
        <f>IFERROR(VLOOKUP(B5307,Tabla_CyP,4,FALSE),"")</f>
        <v/>
      </c>
    </row>
    <row r="5308" spans="1:123" ht="24" customHeight="1" x14ac:dyDescent="0.2">
      <c r="A5308" s="276"/>
      <c r="B5308" s="94"/>
      <c r="C5308" s="345"/>
      <c r="D5308" s="345"/>
      <c r="E5308" s="102"/>
      <c r="F5308" s="103"/>
      <c r="G5308" s="277"/>
    </row>
    <row r="5309" spans="1:123" ht="24" customHeight="1" x14ac:dyDescent="0.2">
      <c r="A5309" s="378" t="s">
        <v>507</v>
      </c>
      <c r="B5309" s="379"/>
      <c r="C5309" s="380" t="s">
        <v>0</v>
      </c>
      <c r="D5309" s="380" t="s">
        <v>27</v>
      </c>
      <c r="E5309" s="386" t="s">
        <v>28</v>
      </c>
      <c r="F5309" s="388" t="s">
        <v>29</v>
      </c>
      <c r="G5309" s="388" t="s">
        <v>30</v>
      </c>
    </row>
    <row r="5310" spans="1:123" s="107" customFormat="1" ht="24" customHeight="1" x14ac:dyDescent="0.2">
      <c r="A5310" s="106" t="s">
        <v>508</v>
      </c>
      <c r="B5310" s="106" t="s">
        <v>509</v>
      </c>
      <c r="C5310" s="381"/>
      <c r="D5310" s="381"/>
      <c r="E5310" s="387"/>
      <c r="F5310" s="389"/>
      <c r="G5310" s="389"/>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9"/>
      <c r="B5311" s="108"/>
      <c r="C5311" s="267" t="s">
        <v>604</v>
      </c>
      <c r="D5311" s="109"/>
      <c r="E5311" s="110"/>
      <c r="F5311" s="111"/>
      <c r="G5311" s="280"/>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1">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1">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1">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1">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1">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1">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1">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1">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1">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1">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1">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1">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1">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1">
        <f t="shared" si="1595"/>
        <v>0</v>
      </c>
    </row>
    <row r="5326" spans="1:7" ht="24" customHeight="1" x14ac:dyDescent="0.2">
      <c r="A5326" s="282"/>
      <c r="B5326" s="95"/>
      <c r="C5326" s="95"/>
      <c r="D5326" s="101"/>
      <c r="E5326" s="102"/>
      <c r="F5326" s="268" t="s">
        <v>31</v>
      </c>
      <c r="G5326" s="283">
        <f>SUBTOTAL(9,G5312:G5325)</f>
        <v>0</v>
      </c>
    </row>
    <row r="5327" spans="1:7" ht="24" customHeight="1" x14ac:dyDescent="0.2">
      <c r="A5327" s="282"/>
      <c r="B5327" s="95"/>
      <c r="C5327" s="266" t="s">
        <v>605</v>
      </c>
      <c r="D5327" s="101"/>
      <c r="E5327" s="102"/>
      <c r="F5327" s="103"/>
      <c r="G5327" s="284"/>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1">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1">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1">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1">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1">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1">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1">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1">
        <f t="shared" si="1600"/>
        <v>0</v>
      </c>
    </row>
    <row r="5336" spans="1:7" ht="24" customHeight="1" x14ac:dyDescent="0.2">
      <c r="A5336" s="282"/>
      <c r="B5336" s="95"/>
      <c r="C5336" s="95"/>
      <c r="D5336" s="101"/>
      <c r="E5336" s="102"/>
      <c r="F5336" s="268" t="s">
        <v>32</v>
      </c>
      <c r="G5336" s="283">
        <f>SUBTOTAL(9,G5328:G5335)</f>
        <v>0</v>
      </c>
    </row>
    <row r="5337" spans="1:7" ht="24" customHeight="1" x14ac:dyDescent="0.2">
      <c r="A5337" s="282"/>
      <c r="B5337" s="95"/>
      <c r="C5337" s="266" t="s">
        <v>606</v>
      </c>
      <c r="D5337" s="101"/>
      <c r="E5337" s="102"/>
      <c r="F5337" s="103"/>
      <c r="G5337" s="284"/>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1">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1">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1">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1">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1">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1">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1">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1">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1">
        <f t="shared" si="1605"/>
        <v>0</v>
      </c>
    </row>
    <row r="5347" spans="1:123" ht="24" customHeight="1" x14ac:dyDescent="0.2">
      <c r="A5347" s="285"/>
      <c r="B5347" s="101"/>
      <c r="C5347" s="95"/>
      <c r="D5347" s="101"/>
      <c r="E5347" s="102"/>
      <c r="F5347" s="268" t="s">
        <v>33</v>
      </c>
      <c r="G5347" s="283">
        <f>SUBTOTAL(9,G5338:G5346)</f>
        <v>0</v>
      </c>
    </row>
    <row r="5348" spans="1:123" ht="24" customHeight="1" x14ac:dyDescent="0.2">
      <c r="A5348" s="286"/>
      <c r="B5348" s="101"/>
      <c r="C5348" s="95"/>
      <c r="D5348" s="101"/>
      <c r="E5348" s="102"/>
      <c r="F5348" s="103"/>
      <c r="G5348" s="284"/>
    </row>
    <row r="5349" spans="1:123" ht="24" customHeight="1" x14ac:dyDescent="0.2">
      <c r="A5349" s="287" t="str">
        <f>B5307</f>
        <v/>
      </c>
      <c r="B5349" s="377" t="str">
        <f>C5307</f>
        <v/>
      </c>
      <c r="C5349" s="377"/>
      <c r="D5349" s="109" t="s">
        <v>34</v>
      </c>
      <c r="E5349" s="110"/>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7" t="str">
        <f>Comitente</f>
        <v>CA.ME. SAN JUAN SOCIEDAD DEL ESTADO</v>
      </c>
      <c r="C5352" s="92"/>
      <c r="D5352" s="98"/>
      <c r="E5352" s="98"/>
      <c r="F5352" s="99"/>
      <c r="G5352" s="273"/>
    </row>
    <row r="5353" spans="1:123" ht="24" customHeight="1" x14ac:dyDescent="0.2">
      <c r="A5353" s="272" t="s">
        <v>603</v>
      </c>
      <c r="B5353" s="97">
        <f>Contratista</f>
        <v>0</v>
      </c>
      <c r="C5353" s="93"/>
      <c r="D5353" s="93"/>
      <c r="E5353" s="93"/>
      <c r="F5353" s="100"/>
      <c r="G5353" s="274"/>
    </row>
    <row r="5354" spans="1:123" ht="24" customHeight="1" x14ac:dyDescent="0.2">
      <c r="A5354" s="272" t="s">
        <v>24</v>
      </c>
      <c r="B5354" s="97" t="str">
        <f>Obra</f>
        <v>CIERRE PERIMETRAL - OBRA CIVIL Ca.Me. SAN JUAN S.E.</v>
      </c>
      <c r="C5354" s="93"/>
      <c r="D5354" s="93"/>
      <c r="E5354" s="93"/>
      <c r="F5354" s="100" t="s">
        <v>38</v>
      </c>
      <c r="G5354" s="275">
        <f>Fecha_Base</f>
        <v>44711</v>
      </c>
    </row>
    <row r="5355" spans="1:123" ht="24" customHeight="1" x14ac:dyDescent="0.2">
      <c r="A5355" s="276" t="s">
        <v>601</v>
      </c>
      <c r="B5355" s="94" t="str">
        <f>Ubicación</f>
        <v>DEPARTAMENTO SARMIENTO</v>
      </c>
      <c r="C5355" s="94"/>
      <c r="D5355" s="101"/>
      <c r="E5355" s="102"/>
      <c r="F5355" s="103"/>
      <c r="G5355" s="277"/>
    </row>
    <row r="5356" spans="1:123" ht="24" customHeight="1" x14ac:dyDescent="0.2">
      <c r="A5356" s="276" t="s">
        <v>39</v>
      </c>
      <c r="B5356" s="104" t="str">
        <f>IFERROR(VALUE(LEFT(B5357,FIND(".",B5357)-1)),"")</f>
        <v/>
      </c>
      <c r="C5356" s="95" t="str">
        <f>IFERROR(VLOOKUP(B5356,Tabla_CyP,2,FALSE),"")</f>
        <v/>
      </c>
      <c r="D5356" s="95"/>
      <c r="E5356" s="102"/>
      <c r="F5356" s="103"/>
      <c r="G5356" s="277"/>
    </row>
    <row r="5357" spans="1:123" ht="24" customHeight="1" x14ac:dyDescent="0.2">
      <c r="A5357" s="276" t="s">
        <v>25</v>
      </c>
      <c r="B5357" s="105" t="str">
        <f>IFERROR(VLOOKUP(COUNTIF($A$1:A5357,"ANALISIS DE PRECIOS"),Tabla_NumeroItem,2,FALSE),"")</f>
        <v/>
      </c>
      <c r="C5357" s="344" t="str">
        <f>IFERROR(VLOOKUP(B5357,Tabla_CyP,2,FALSE),"")</f>
        <v/>
      </c>
      <c r="D5357" s="344"/>
      <c r="E5357" s="102"/>
      <c r="F5357" s="100" t="s">
        <v>26</v>
      </c>
      <c r="G5357" s="278" t="str">
        <f>IFERROR(VLOOKUP(B5357,Tabla_CyP,4,FALSE),"")</f>
        <v/>
      </c>
    </row>
    <row r="5358" spans="1:123" ht="24" customHeight="1" x14ac:dyDescent="0.2">
      <c r="A5358" s="276"/>
      <c r="B5358" s="94"/>
      <c r="C5358" s="345"/>
      <c r="D5358" s="345"/>
      <c r="E5358" s="102"/>
      <c r="F5358" s="103"/>
      <c r="G5358" s="277"/>
    </row>
    <row r="5359" spans="1:123" ht="24" customHeight="1" x14ac:dyDescent="0.2">
      <c r="A5359" s="378" t="s">
        <v>507</v>
      </c>
      <c r="B5359" s="379"/>
      <c r="C5359" s="380" t="s">
        <v>0</v>
      </c>
      <c r="D5359" s="380" t="s">
        <v>27</v>
      </c>
      <c r="E5359" s="386" t="s">
        <v>28</v>
      </c>
      <c r="F5359" s="388" t="s">
        <v>29</v>
      </c>
      <c r="G5359" s="388" t="s">
        <v>30</v>
      </c>
    </row>
    <row r="5360" spans="1:123" s="107" customFormat="1" ht="24" customHeight="1" x14ac:dyDescent="0.2">
      <c r="A5360" s="106" t="s">
        <v>508</v>
      </c>
      <c r="B5360" s="106" t="s">
        <v>509</v>
      </c>
      <c r="C5360" s="381"/>
      <c r="D5360" s="381"/>
      <c r="E5360" s="387"/>
      <c r="F5360" s="389"/>
      <c r="G5360" s="389"/>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9"/>
      <c r="B5361" s="108"/>
      <c r="C5361" s="267" t="s">
        <v>604</v>
      </c>
      <c r="D5361" s="109"/>
      <c r="E5361" s="110"/>
      <c r="F5361" s="111"/>
      <c r="G5361" s="280"/>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1">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1">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1">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1">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1">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1">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1">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1">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1">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1">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1">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1">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1">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1">
        <f t="shared" si="1610"/>
        <v>0</v>
      </c>
    </row>
    <row r="5376" spans="1:7" ht="24" customHeight="1" x14ac:dyDescent="0.2">
      <c r="A5376" s="282"/>
      <c r="B5376" s="95"/>
      <c r="C5376" s="95"/>
      <c r="D5376" s="101"/>
      <c r="E5376" s="102"/>
      <c r="F5376" s="268" t="s">
        <v>31</v>
      </c>
      <c r="G5376" s="283">
        <f>SUBTOTAL(9,G5362:G5375)</f>
        <v>0</v>
      </c>
    </row>
    <row r="5377" spans="1:7" ht="24" customHeight="1" x14ac:dyDescent="0.2">
      <c r="A5377" s="282"/>
      <c r="B5377" s="95"/>
      <c r="C5377" s="266" t="s">
        <v>605</v>
      </c>
      <c r="D5377" s="101"/>
      <c r="E5377" s="102"/>
      <c r="F5377" s="103"/>
      <c r="G5377" s="284"/>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1">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1">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1">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1">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1">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1">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1">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1">
        <f t="shared" si="1615"/>
        <v>0</v>
      </c>
    </row>
    <row r="5386" spans="1:7" ht="24" customHeight="1" x14ac:dyDescent="0.2">
      <c r="A5386" s="282"/>
      <c r="B5386" s="95"/>
      <c r="C5386" s="95"/>
      <c r="D5386" s="101"/>
      <c r="E5386" s="102"/>
      <c r="F5386" s="268" t="s">
        <v>32</v>
      </c>
      <c r="G5386" s="283">
        <f>SUBTOTAL(9,G5378:G5385)</f>
        <v>0</v>
      </c>
    </row>
    <row r="5387" spans="1:7" ht="24" customHeight="1" x14ac:dyDescent="0.2">
      <c r="A5387" s="282"/>
      <c r="B5387" s="95"/>
      <c r="C5387" s="266" t="s">
        <v>606</v>
      </c>
      <c r="D5387" s="101"/>
      <c r="E5387" s="102"/>
      <c r="F5387" s="103"/>
      <c r="G5387" s="284"/>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1">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1">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1">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1">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1">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1">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1">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1">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1">
        <f t="shared" si="1620"/>
        <v>0</v>
      </c>
    </row>
    <row r="5397" spans="1:7" ht="24" customHeight="1" x14ac:dyDescent="0.2">
      <c r="A5397" s="285"/>
      <c r="B5397" s="101"/>
      <c r="C5397" s="95"/>
      <c r="D5397" s="101"/>
      <c r="E5397" s="102"/>
      <c r="F5397" s="268" t="s">
        <v>33</v>
      </c>
      <c r="G5397" s="283">
        <f>SUBTOTAL(9,G5388:G5396)</f>
        <v>0</v>
      </c>
    </row>
    <row r="5398" spans="1:7" ht="24" customHeight="1" x14ac:dyDescent="0.2">
      <c r="A5398" s="286"/>
      <c r="B5398" s="101"/>
      <c r="C5398" s="95"/>
      <c r="D5398" s="101"/>
      <c r="E5398" s="102"/>
      <c r="F5398" s="103"/>
      <c r="G5398" s="284"/>
    </row>
    <row r="5399" spans="1:7" ht="24" customHeight="1" x14ac:dyDescent="0.2">
      <c r="A5399" s="287" t="str">
        <f>B5357</f>
        <v/>
      </c>
      <c r="B5399" s="377" t="str">
        <f>C5357</f>
        <v/>
      </c>
      <c r="C5399" s="377"/>
      <c r="D5399" s="109" t="s">
        <v>34</v>
      </c>
      <c r="E5399" s="110"/>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7" t="str">
        <f>Comitente</f>
        <v>CA.ME. SAN JUAN SOCIEDAD DEL ESTADO</v>
      </c>
      <c r="C5402" s="92"/>
      <c r="D5402" s="98"/>
      <c r="E5402" s="98"/>
      <c r="F5402" s="99"/>
      <c r="G5402" s="273"/>
    </row>
    <row r="5403" spans="1:7" ht="24" customHeight="1" x14ac:dyDescent="0.2">
      <c r="A5403" s="272" t="s">
        <v>603</v>
      </c>
      <c r="B5403" s="97">
        <f>Contratista</f>
        <v>0</v>
      </c>
      <c r="C5403" s="93"/>
      <c r="D5403" s="93"/>
      <c r="E5403" s="93"/>
      <c r="F5403" s="100"/>
      <c r="G5403" s="274"/>
    </row>
    <row r="5404" spans="1:7" ht="24" customHeight="1" x14ac:dyDescent="0.2">
      <c r="A5404" s="272" t="s">
        <v>24</v>
      </c>
      <c r="B5404" s="97" t="str">
        <f>Obra</f>
        <v>CIERRE PERIMETRAL - OBRA CIVIL Ca.Me. SAN JUAN S.E.</v>
      </c>
      <c r="C5404" s="93"/>
      <c r="D5404" s="93"/>
      <c r="E5404" s="93"/>
      <c r="F5404" s="100" t="s">
        <v>38</v>
      </c>
      <c r="G5404" s="275">
        <f>Fecha_Base</f>
        <v>44711</v>
      </c>
    </row>
    <row r="5405" spans="1:7" ht="24" customHeight="1" x14ac:dyDescent="0.2">
      <c r="A5405" s="276" t="s">
        <v>601</v>
      </c>
      <c r="B5405" s="94" t="str">
        <f>Ubicación</f>
        <v>DEPARTAMENTO SARMIENTO</v>
      </c>
      <c r="C5405" s="94"/>
      <c r="D5405" s="101"/>
      <c r="E5405" s="102"/>
      <c r="F5405" s="103"/>
      <c r="G5405" s="277"/>
    </row>
    <row r="5406" spans="1:7" ht="24" customHeight="1" x14ac:dyDescent="0.2">
      <c r="A5406" s="276" t="s">
        <v>39</v>
      </c>
      <c r="B5406" s="104" t="str">
        <f>IFERROR(VALUE(LEFT(B5407,FIND(".",B5407)-1)),"")</f>
        <v/>
      </c>
      <c r="C5406" s="95" t="str">
        <f>IFERROR(VLOOKUP(B5406,Tabla_CyP,2,FALSE),"")</f>
        <v/>
      </c>
      <c r="D5406" s="95"/>
      <c r="E5406" s="102"/>
      <c r="F5406" s="103"/>
      <c r="G5406" s="277"/>
    </row>
    <row r="5407" spans="1:7" ht="24" customHeight="1" x14ac:dyDescent="0.2">
      <c r="A5407" s="276" t="s">
        <v>25</v>
      </c>
      <c r="B5407" s="105" t="str">
        <f>IFERROR(VLOOKUP(COUNTIF($A$1:A5407,"ANALISIS DE PRECIOS"),Tabla_NumeroItem,2,FALSE),"")</f>
        <v/>
      </c>
      <c r="C5407" s="95" t="str">
        <f>IFERROR(VLOOKUP(B5407,Tabla_CyP,2,FALSE),"")</f>
        <v/>
      </c>
      <c r="D5407" s="101"/>
      <c r="E5407" s="102"/>
      <c r="F5407" s="100" t="s">
        <v>26</v>
      </c>
      <c r="G5407" s="278" t="str">
        <f>IFERROR(VLOOKUP(B5407,Tabla_CyP,4,FALSE),"")</f>
        <v/>
      </c>
    </row>
    <row r="5408" spans="1:7" ht="24" customHeight="1" x14ac:dyDescent="0.2">
      <c r="A5408" s="276"/>
      <c r="B5408" s="94"/>
      <c r="C5408" s="95"/>
      <c r="D5408" s="101"/>
      <c r="E5408" s="102"/>
      <c r="F5408" s="103"/>
      <c r="G5408" s="277"/>
    </row>
    <row r="5409" spans="1:123" ht="24" customHeight="1" x14ac:dyDescent="0.2">
      <c r="A5409" s="378" t="s">
        <v>507</v>
      </c>
      <c r="B5409" s="379"/>
      <c r="C5409" s="380" t="s">
        <v>0</v>
      </c>
      <c r="D5409" s="380" t="s">
        <v>27</v>
      </c>
      <c r="E5409" s="386" t="s">
        <v>28</v>
      </c>
      <c r="F5409" s="388" t="s">
        <v>29</v>
      </c>
      <c r="G5409" s="388" t="s">
        <v>30</v>
      </c>
    </row>
    <row r="5410" spans="1:123" s="107" customFormat="1" ht="24" customHeight="1" x14ac:dyDescent="0.2">
      <c r="A5410" s="106" t="s">
        <v>508</v>
      </c>
      <c r="B5410" s="106" t="s">
        <v>509</v>
      </c>
      <c r="C5410" s="381"/>
      <c r="D5410" s="381"/>
      <c r="E5410" s="387"/>
      <c r="F5410" s="389"/>
      <c r="G5410" s="389"/>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9"/>
      <c r="B5411" s="108"/>
      <c r="C5411" s="267" t="s">
        <v>604</v>
      </c>
      <c r="D5411" s="109"/>
      <c r="E5411" s="110"/>
      <c r="F5411" s="111"/>
      <c r="G5411" s="280"/>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1">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1">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1">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1">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1">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1">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1">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1">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1">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1">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1">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1">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1">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1">
        <f t="shared" si="1625"/>
        <v>0</v>
      </c>
    </row>
    <row r="5426" spans="1:7" ht="24" customHeight="1" x14ac:dyDescent="0.2">
      <c r="A5426" s="282"/>
      <c r="B5426" s="95"/>
      <c r="C5426" s="95"/>
      <c r="D5426" s="101"/>
      <c r="E5426" s="102"/>
      <c r="F5426" s="268" t="s">
        <v>31</v>
      </c>
      <c r="G5426" s="283">
        <f>SUBTOTAL(9,G5412:G5425)</f>
        <v>0</v>
      </c>
    </row>
    <row r="5427" spans="1:7" ht="24" customHeight="1" x14ac:dyDescent="0.2">
      <c r="A5427" s="282"/>
      <c r="B5427" s="95"/>
      <c r="C5427" s="266" t="s">
        <v>605</v>
      </c>
      <c r="D5427" s="101"/>
      <c r="E5427" s="102"/>
      <c r="F5427" s="103"/>
      <c r="G5427" s="284"/>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1">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1">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1">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1">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1">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1">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1">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1">
        <f t="shared" si="1630"/>
        <v>0</v>
      </c>
    </row>
    <row r="5436" spans="1:7" ht="24" customHeight="1" x14ac:dyDescent="0.2">
      <c r="A5436" s="282"/>
      <c r="B5436" s="95"/>
      <c r="C5436" s="95"/>
      <c r="D5436" s="101"/>
      <c r="E5436" s="102"/>
      <c r="F5436" s="268" t="s">
        <v>32</v>
      </c>
      <c r="G5436" s="283">
        <f>SUBTOTAL(9,G5428:G5435)</f>
        <v>0</v>
      </c>
    </row>
    <row r="5437" spans="1:7" ht="24" customHeight="1" x14ac:dyDescent="0.2">
      <c r="A5437" s="282"/>
      <c r="B5437" s="95"/>
      <c r="C5437" s="266" t="s">
        <v>606</v>
      </c>
      <c r="D5437" s="101"/>
      <c r="E5437" s="102"/>
      <c r="F5437" s="103"/>
      <c r="G5437" s="284"/>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1">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1">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1">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1">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1">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1">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1">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1">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1">
        <f t="shared" si="1635"/>
        <v>0</v>
      </c>
    </row>
    <row r="5447" spans="1:7" ht="24" customHeight="1" x14ac:dyDescent="0.2">
      <c r="A5447" s="285"/>
      <c r="B5447" s="101"/>
      <c r="C5447" s="95"/>
      <c r="D5447" s="101"/>
      <c r="E5447" s="102"/>
      <c r="F5447" s="268" t="s">
        <v>33</v>
      </c>
      <c r="G5447" s="283">
        <f>SUBTOTAL(9,G5438:G5446)</f>
        <v>0</v>
      </c>
    </row>
    <row r="5448" spans="1:7" ht="24" customHeight="1" x14ac:dyDescent="0.2">
      <c r="A5448" s="286"/>
      <c r="B5448" s="101"/>
      <c r="C5448" s="95"/>
      <c r="D5448" s="101"/>
      <c r="E5448" s="102"/>
      <c r="F5448" s="103"/>
      <c r="G5448" s="284"/>
    </row>
    <row r="5449" spans="1:7" ht="24" customHeight="1" x14ac:dyDescent="0.2">
      <c r="A5449" s="287" t="str">
        <f>B5407</f>
        <v/>
      </c>
      <c r="B5449" s="288" t="str">
        <f>C5407</f>
        <v/>
      </c>
      <c r="C5449" s="109"/>
      <c r="D5449" s="109" t="s">
        <v>34</v>
      </c>
      <c r="E5449" s="110"/>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7" t="str">
        <f>Comitente</f>
        <v>CA.ME. SAN JUAN SOCIEDAD DEL ESTADO</v>
      </c>
      <c r="C5452" s="92"/>
      <c r="D5452" s="98"/>
      <c r="E5452" s="98"/>
      <c r="F5452" s="99"/>
      <c r="G5452" s="273"/>
    </row>
    <row r="5453" spans="1:7" ht="24" customHeight="1" x14ac:dyDescent="0.2">
      <c r="A5453" s="272" t="s">
        <v>603</v>
      </c>
      <c r="B5453" s="97">
        <f>Contratista</f>
        <v>0</v>
      </c>
      <c r="C5453" s="93"/>
      <c r="D5453" s="93"/>
      <c r="E5453" s="93"/>
      <c r="F5453" s="100"/>
      <c r="G5453" s="274"/>
    </row>
    <row r="5454" spans="1:7" ht="24" customHeight="1" x14ac:dyDescent="0.2">
      <c r="A5454" s="272" t="s">
        <v>24</v>
      </c>
      <c r="B5454" s="97" t="str">
        <f>Obra</f>
        <v>CIERRE PERIMETRAL - OBRA CIVIL Ca.Me. SAN JUAN S.E.</v>
      </c>
      <c r="C5454" s="93"/>
      <c r="D5454" s="93"/>
      <c r="E5454" s="93"/>
      <c r="F5454" s="100" t="s">
        <v>38</v>
      </c>
      <c r="G5454" s="275">
        <f>Fecha_Base</f>
        <v>44711</v>
      </c>
    </row>
    <row r="5455" spans="1:7" ht="24" customHeight="1" x14ac:dyDescent="0.2">
      <c r="A5455" s="276" t="s">
        <v>601</v>
      </c>
      <c r="B5455" s="94" t="str">
        <f>Ubicación</f>
        <v>DEPARTAMENTO SARMIENTO</v>
      </c>
      <c r="C5455" s="94"/>
      <c r="D5455" s="101"/>
      <c r="E5455" s="102"/>
      <c r="F5455" s="103"/>
      <c r="G5455" s="277"/>
    </row>
    <row r="5456" spans="1:7" ht="24" customHeight="1" x14ac:dyDescent="0.2">
      <c r="A5456" s="276" t="s">
        <v>39</v>
      </c>
      <c r="B5456" s="104" t="str">
        <f>IFERROR(VALUE(LEFT(B5457,FIND(".",B5457)-1)),"")</f>
        <v/>
      </c>
      <c r="C5456" s="95" t="str">
        <f>IFERROR(VLOOKUP(B5456,Tabla_CyP,2,FALSE),"")</f>
        <v/>
      </c>
      <c r="D5456" s="95"/>
      <c r="E5456" s="102"/>
      <c r="F5456" s="103"/>
      <c r="G5456" s="277"/>
    </row>
    <row r="5457" spans="1:123" ht="24" customHeight="1" x14ac:dyDescent="0.2">
      <c r="A5457" s="276" t="s">
        <v>25</v>
      </c>
      <c r="B5457" s="105" t="str">
        <f>IFERROR(VLOOKUP(COUNTIF($A$1:A5457,"ANALISIS DE PRECIOS"),Tabla_NumeroItem,2,FALSE),"")</f>
        <v/>
      </c>
      <c r="C5457" s="95" t="str">
        <f>IFERROR(VLOOKUP(B5457,Tabla_CyP,2,FALSE),"")</f>
        <v/>
      </c>
      <c r="D5457" s="101"/>
      <c r="E5457" s="102"/>
      <c r="F5457" s="100" t="s">
        <v>26</v>
      </c>
      <c r="G5457" s="278" t="str">
        <f>IFERROR(VLOOKUP(B5457,Tabla_CyP,4,FALSE),"")</f>
        <v/>
      </c>
    </row>
    <row r="5458" spans="1:123" ht="24" customHeight="1" x14ac:dyDescent="0.2">
      <c r="A5458" s="276"/>
      <c r="B5458" s="94"/>
      <c r="C5458" s="95"/>
      <c r="D5458" s="101"/>
      <c r="E5458" s="102"/>
      <c r="F5458" s="103"/>
      <c r="G5458" s="277"/>
    </row>
    <row r="5459" spans="1:123" ht="24" customHeight="1" x14ac:dyDescent="0.2">
      <c r="A5459" s="378" t="s">
        <v>507</v>
      </c>
      <c r="B5459" s="379"/>
      <c r="C5459" s="380" t="s">
        <v>0</v>
      </c>
      <c r="D5459" s="380" t="s">
        <v>27</v>
      </c>
      <c r="E5459" s="386" t="s">
        <v>28</v>
      </c>
      <c r="F5459" s="388" t="s">
        <v>29</v>
      </c>
      <c r="G5459" s="388" t="s">
        <v>30</v>
      </c>
    </row>
    <row r="5460" spans="1:123" s="107" customFormat="1" ht="24" customHeight="1" x14ac:dyDescent="0.2">
      <c r="A5460" s="106" t="s">
        <v>508</v>
      </c>
      <c r="B5460" s="106" t="s">
        <v>509</v>
      </c>
      <c r="C5460" s="381"/>
      <c r="D5460" s="381"/>
      <c r="E5460" s="387"/>
      <c r="F5460" s="389"/>
      <c r="G5460" s="389"/>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9"/>
      <c r="B5461" s="108"/>
      <c r="C5461" s="267" t="s">
        <v>604</v>
      </c>
      <c r="D5461" s="109"/>
      <c r="E5461" s="110"/>
      <c r="F5461" s="111"/>
      <c r="G5461" s="280"/>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1">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1">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1">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1">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1">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1">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1">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1">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1">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1">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1">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1">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1">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1">
        <f t="shared" si="1640"/>
        <v>0</v>
      </c>
    </row>
    <row r="5476" spans="1:7" ht="24" customHeight="1" x14ac:dyDescent="0.2">
      <c r="A5476" s="282"/>
      <c r="B5476" s="95"/>
      <c r="C5476" s="95"/>
      <c r="D5476" s="101"/>
      <c r="E5476" s="102"/>
      <c r="F5476" s="268" t="s">
        <v>31</v>
      </c>
      <c r="G5476" s="283">
        <f>SUBTOTAL(9,G5462:G5475)</f>
        <v>0</v>
      </c>
    </row>
    <row r="5477" spans="1:7" ht="24" customHeight="1" x14ac:dyDescent="0.2">
      <c r="A5477" s="282"/>
      <c r="B5477" s="95"/>
      <c r="C5477" s="266" t="s">
        <v>605</v>
      </c>
      <c r="D5477" s="101"/>
      <c r="E5477" s="102"/>
      <c r="F5477" s="103"/>
      <c r="G5477" s="284"/>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1">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1">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1">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1">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1">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1">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1">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1">
        <f t="shared" si="1645"/>
        <v>0</v>
      </c>
    </row>
    <row r="5486" spans="1:7" ht="24" customHeight="1" x14ac:dyDescent="0.2">
      <c r="A5486" s="282"/>
      <c r="B5486" s="95"/>
      <c r="C5486" s="95"/>
      <c r="D5486" s="101"/>
      <c r="E5486" s="102"/>
      <c r="F5486" s="268" t="s">
        <v>32</v>
      </c>
      <c r="G5486" s="283">
        <f>SUBTOTAL(9,G5478:G5485)</f>
        <v>0</v>
      </c>
    </row>
    <row r="5487" spans="1:7" ht="24" customHeight="1" x14ac:dyDescent="0.2">
      <c r="A5487" s="282"/>
      <c r="B5487" s="95"/>
      <c r="C5487" s="266" t="s">
        <v>606</v>
      </c>
      <c r="D5487" s="101"/>
      <c r="E5487" s="102"/>
      <c r="F5487" s="103"/>
      <c r="G5487" s="284"/>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1">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1">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1">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1">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1">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1">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1">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1">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1">
        <f t="shared" si="1650"/>
        <v>0</v>
      </c>
    </row>
    <row r="5497" spans="1:7" ht="24" customHeight="1" x14ac:dyDescent="0.2">
      <c r="A5497" s="285"/>
      <c r="B5497" s="101"/>
      <c r="C5497" s="95"/>
      <c r="D5497" s="101"/>
      <c r="E5497" s="102"/>
      <c r="F5497" s="268" t="s">
        <v>33</v>
      </c>
      <c r="G5497" s="283">
        <f>SUBTOTAL(9,G5488:G5496)</f>
        <v>0</v>
      </c>
    </row>
    <row r="5498" spans="1:7" ht="24" customHeight="1" x14ac:dyDescent="0.2">
      <c r="A5498" s="286"/>
      <c r="B5498" s="101"/>
      <c r="C5498" s="95"/>
      <c r="D5498" s="101"/>
      <c r="E5498" s="102"/>
      <c r="F5498" s="103"/>
      <c r="G5498" s="284"/>
    </row>
    <row r="5499" spans="1:7" ht="24" customHeight="1" x14ac:dyDescent="0.2">
      <c r="A5499" s="287" t="str">
        <f>B5457</f>
        <v/>
      </c>
      <c r="B5499" s="288" t="str">
        <f>C5457</f>
        <v/>
      </c>
      <c r="C5499" s="109"/>
      <c r="D5499" s="109" t="s">
        <v>34</v>
      </c>
      <c r="E5499" s="110"/>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7" t="str">
        <f>Comitente</f>
        <v>CA.ME. SAN JUAN SOCIEDAD DEL ESTADO</v>
      </c>
      <c r="C5502" s="92"/>
      <c r="D5502" s="98"/>
      <c r="E5502" s="98"/>
      <c r="F5502" s="99"/>
      <c r="G5502" s="273"/>
    </row>
    <row r="5503" spans="1:7" ht="24" customHeight="1" x14ac:dyDescent="0.2">
      <c r="A5503" s="272" t="s">
        <v>603</v>
      </c>
      <c r="B5503" s="97">
        <f>Contratista</f>
        <v>0</v>
      </c>
      <c r="C5503" s="93"/>
      <c r="D5503" s="93"/>
      <c r="E5503" s="93"/>
      <c r="F5503" s="100"/>
      <c r="G5503" s="274"/>
    </row>
    <row r="5504" spans="1:7" ht="24" customHeight="1" x14ac:dyDescent="0.2">
      <c r="A5504" s="272" t="s">
        <v>24</v>
      </c>
      <c r="B5504" s="97" t="str">
        <f>Obra</f>
        <v>CIERRE PERIMETRAL - OBRA CIVIL Ca.Me. SAN JUAN S.E.</v>
      </c>
      <c r="C5504" s="93"/>
      <c r="D5504" s="93"/>
      <c r="E5504" s="93"/>
      <c r="F5504" s="100" t="s">
        <v>38</v>
      </c>
      <c r="G5504" s="275">
        <f>Fecha_Base</f>
        <v>44711</v>
      </c>
    </row>
    <row r="5505" spans="1:123" ht="24" customHeight="1" x14ac:dyDescent="0.2">
      <c r="A5505" s="276" t="s">
        <v>601</v>
      </c>
      <c r="B5505" s="94" t="str">
        <f>Ubicación</f>
        <v>DEPARTAMENTO SARMIENTO</v>
      </c>
      <c r="C5505" s="94"/>
      <c r="D5505" s="101"/>
      <c r="E5505" s="102"/>
      <c r="F5505" s="103"/>
      <c r="G5505" s="277"/>
    </row>
    <row r="5506" spans="1:123" ht="24" customHeight="1" x14ac:dyDescent="0.2">
      <c r="A5506" s="276" t="s">
        <v>39</v>
      </c>
      <c r="B5506" s="104" t="str">
        <f>IFERROR(VALUE(LEFT(B5507,FIND(".",B5507)-1)),"")</f>
        <v/>
      </c>
      <c r="C5506" s="95" t="str">
        <f>IFERROR(VLOOKUP(B5506,Tabla_CyP,2,FALSE),"")</f>
        <v/>
      </c>
      <c r="D5506" s="95"/>
      <c r="E5506" s="102"/>
      <c r="F5506" s="103"/>
      <c r="G5506" s="277"/>
    </row>
    <row r="5507" spans="1:123" ht="24" customHeight="1" x14ac:dyDescent="0.2">
      <c r="A5507" s="276" t="s">
        <v>25</v>
      </c>
      <c r="B5507" s="105" t="str">
        <f>IFERROR(VLOOKUP(COUNTIF($A$1:A5507,"ANALISIS DE PRECIOS"),Tabla_NumeroItem,2,FALSE),"")</f>
        <v/>
      </c>
      <c r="C5507" s="344" t="str">
        <f>IFERROR(VLOOKUP(B5507,Tabla_CyP,2,FALSE),"")</f>
        <v/>
      </c>
      <c r="D5507" s="344"/>
      <c r="E5507" s="102"/>
      <c r="F5507" s="100" t="s">
        <v>26</v>
      </c>
      <c r="G5507" s="278" t="str">
        <f>IFERROR(VLOOKUP(B5507,Tabla_CyP,4,FALSE),"")</f>
        <v/>
      </c>
    </row>
    <row r="5508" spans="1:123" ht="24" customHeight="1" x14ac:dyDescent="0.2">
      <c r="A5508" s="276"/>
      <c r="B5508" s="94"/>
      <c r="C5508" s="345"/>
      <c r="D5508" s="345"/>
      <c r="E5508" s="102"/>
      <c r="F5508" s="103"/>
      <c r="G5508" s="277"/>
    </row>
    <row r="5509" spans="1:123" ht="24" customHeight="1" x14ac:dyDescent="0.2">
      <c r="A5509" s="378" t="s">
        <v>507</v>
      </c>
      <c r="B5509" s="379"/>
      <c r="C5509" s="380" t="s">
        <v>0</v>
      </c>
      <c r="D5509" s="380" t="s">
        <v>27</v>
      </c>
      <c r="E5509" s="386" t="s">
        <v>28</v>
      </c>
      <c r="F5509" s="388" t="s">
        <v>29</v>
      </c>
      <c r="G5509" s="388" t="s">
        <v>30</v>
      </c>
    </row>
    <row r="5510" spans="1:123" s="107" customFormat="1" ht="24" customHeight="1" x14ac:dyDescent="0.2">
      <c r="A5510" s="106" t="s">
        <v>508</v>
      </c>
      <c r="B5510" s="106" t="s">
        <v>509</v>
      </c>
      <c r="C5510" s="381"/>
      <c r="D5510" s="381"/>
      <c r="E5510" s="387"/>
      <c r="F5510" s="389"/>
      <c r="G5510" s="389"/>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9"/>
      <c r="B5511" s="108"/>
      <c r="C5511" s="267" t="s">
        <v>604</v>
      </c>
      <c r="D5511" s="109"/>
      <c r="E5511" s="110"/>
      <c r="F5511" s="111"/>
      <c r="G5511" s="280"/>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1">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1">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1">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1">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1">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1">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1">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1">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1">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1">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1">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1">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1">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1">
        <f t="shared" si="1655"/>
        <v>0</v>
      </c>
    </row>
    <row r="5526" spans="1:7" ht="24" customHeight="1" x14ac:dyDescent="0.2">
      <c r="A5526" s="282"/>
      <c r="B5526" s="95"/>
      <c r="C5526" s="95"/>
      <c r="D5526" s="101"/>
      <c r="E5526" s="102"/>
      <c r="F5526" s="268" t="s">
        <v>31</v>
      </c>
      <c r="G5526" s="283">
        <f>SUBTOTAL(9,G5512:G5525)</f>
        <v>0</v>
      </c>
    </row>
    <row r="5527" spans="1:7" ht="24" customHeight="1" x14ac:dyDescent="0.2">
      <c r="A5527" s="282"/>
      <c r="B5527" s="95"/>
      <c r="C5527" s="266" t="s">
        <v>605</v>
      </c>
      <c r="D5527" s="101"/>
      <c r="E5527" s="102"/>
      <c r="F5527" s="103"/>
      <c r="G5527" s="284"/>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1">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1">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1">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1">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1">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1">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1">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1">
        <f t="shared" si="1660"/>
        <v>0</v>
      </c>
    </row>
    <row r="5536" spans="1:7" ht="24" customHeight="1" x14ac:dyDescent="0.2">
      <c r="A5536" s="282"/>
      <c r="B5536" s="95"/>
      <c r="C5536" s="95"/>
      <c r="D5536" s="101"/>
      <c r="E5536" s="102"/>
      <c r="F5536" s="268" t="s">
        <v>32</v>
      </c>
      <c r="G5536" s="283">
        <f>SUBTOTAL(9,G5528:G5535)</f>
        <v>0</v>
      </c>
    </row>
    <row r="5537" spans="1:7" ht="24" customHeight="1" x14ac:dyDescent="0.2">
      <c r="A5537" s="282"/>
      <c r="B5537" s="95"/>
      <c r="C5537" s="266" t="s">
        <v>606</v>
      </c>
      <c r="D5537" s="101"/>
      <c r="E5537" s="102"/>
      <c r="F5537" s="103"/>
      <c r="G5537" s="284"/>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1">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1">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1">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1">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1">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1">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1">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1">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1">
        <f t="shared" si="1665"/>
        <v>0</v>
      </c>
    </row>
    <row r="5547" spans="1:7" ht="24" customHeight="1" x14ac:dyDescent="0.2">
      <c r="A5547" s="285"/>
      <c r="B5547" s="101"/>
      <c r="C5547" s="95"/>
      <c r="D5547" s="101"/>
      <c r="E5547" s="102"/>
      <c r="F5547" s="268" t="s">
        <v>33</v>
      </c>
      <c r="G5547" s="283">
        <f>SUBTOTAL(9,G5538:G5546)</f>
        <v>0</v>
      </c>
    </row>
    <row r="5548" spans="1:7" ht="24" customHeight="1" x14ac:dyDescent="0.2">
      <c r="A5548" s="286"/>
      <c r="B5548" s="101"/>
      <c r="C5548" s="95"/>
      <c r="D5548" s="101"/>
      <c r="E5548" s="102"/>
      <c r="F5548" s="103"/>
      <c r="G5548" s="284"/>
    </row>
    <row r="5549" spans="1:7" ht="24" customHeight="1" x14ac:dyDescent="0.2">
      <c r="A5549" s="287" t="str">
        <f>B5507</f>
        <v/>
      </c>
      <c r="B5549" s="377" t="str">
        <f>C5507</f>
        <v/>
      </c>
      <c r="C5549" s="377"/>
      <c r="D5549" s="109" t="s">
        <v>34</v>
      </c>
      <c r="E5549" s="110"/>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7" t="str">
        <f>Comitente</f>
        <v>CA.ME. SAN JUAN SOCIEDAD DEL ESTADO</v>
      </c>
      <c r="C5552" s="92"/>
      <c r="D5552" s="98"/>
      <c r="E5552" s="98"/>
      <c r="F5552" s="99"/>
      <c r="G5552" s="273"/>
    </row>
    <row r="5553" spans="1:123" ht="24" customHeight="1" x14ac:dyDescent="0.2">
      <c r="A5553" s="272" t="s">
        <v>603</v>
      </c>
      <c r="B5553" s="97">
        <f>Contratista</f>
        <v>0</v>
      </c>
      <c r="C5553" s="93"/>
      <c r="D5553" s="93"/>
      <c r="E5553" s="93"/>
      <c r="F5553" s="100"/>
      <c r="G5553" s="274"/>
    </row>
    <row r="5554" spans="1:123" ht="24" customHeight="1" x14ac:dyDescent="0.2">
      <c r="A5554" s="272" t="s">
        <v>24</v>
      </c>
      <c r="B5554" s="97" t="str">
        <f>Obra</f>
        <v>CIERRE PERIMETRAL - OBRA CIVIL Ca.Me. SAN JUAN S.E.</v>
      </c>
      <c r="C5554" s="93"/>
      <c r="D5554" s="93"/>
      <c r="E5554" s="93"/>
      <c r="F5554" s="100" t="s">
        <v>38</v>
      </c>
      <c r="G5554" s="275">
        <f>Fecha_Base</f>
        <v>44711</v>
      </c>
    </row>
    <row r="5555" spans="1:123" ht="24" customHeight="1" x14ac:dyDescent="0.2">
      <c r="A5555" s="276" t="s">
        <v>601</v>
      </c>
      <c r="B5555" s="94" t="str">
        <f>Ubicación</f>
        <v>DEPARTAMENTO SARMIENTO</v>
      </c>
      <c r="C5555" s="94"/>
      <c r="D5555" s="101"/>
      <c r="E5555" s="102"/>
      <c r="F5555" s="103"/>
      <c r="G5555" s="277"/>
    </row>
    <row r="5556" spans="1:123" ht="24" customHeight="1" x14ac:dyDescent="0.2">
      <c r="A5556" s="276" t="s">
        <v>39</v>
      </c>
      <c r="B5556" s="104" t="str">
        <f>IFERROR(VALUE(LEFT(B5557,FIND(".",B5557)-1)),"")</f>
        <v/>
      </c>
      <c r="C5556" s="95" t="str">
        <f>IFERROR(VLOOKUP(B5556,Tabla_CyP,2,FALSE),"")</f>
        <v/>
      </c>
      <c r="D5556" s="95"/>
      <c r="E5556" s="102"/>
      <c r="F5556" s="103"/>
      <c r="G5556" s="277"/>
    </row>
    <row r="5557" spans="1:123" ht="24" customHeight="1" x14ac:dyDescent="0.2">
      <c r="A5557" s="276" t="s">
        <v>25</v>
      </c>
      <c r="B5557" s="105" t="str">
        <f>IFERROR(VLOOKUP(COUNTIF($A$1:A5557,"ANALISIS DE PRECIOS"),Tabla_NumeroItem,2,FALSE),"")</f>
        <v/>
      </c>
      <c r="C5557" s="382" t="str">
        <f>IFERROR(VLOOKUP(B5557,Tabla_CyP,2,FALSE),"")</f>
        <v/>
      </c>
      <c r="D5557" s="382"/>
      <c r="E5557" s="102"/>
      <c r="F5557" s="100" t="s">
        <v>26</v>
      </c>
      <c r="G5557" s="278" t="str">
        <f>IFERROR(VLOOKUP(B5557,Tabla_CyP,4,FALSE),"")</f>
        <v/>
      </c>
    </row>
    <row r="5558" spans="1:123" ht="24" customHeight="1" x14ac:dyDescent="0.2">
      <c r="A5558" s="276"/>
      <c r="B5558" s="94"/>
      <c r="C5558" s="383"/>
      <c r="D5558" s="383"/>
      <c r="E5558" s="102"/>
      <c r="F5558" s="103"/>
      <c r="G5558" s="277"/>
    </row>
    <row r="5559" spans="1:123" ht="24" customHeight="1" x14ac:dyDescent="0.2">
      <c r="A5559" s="378" t="s">
        <v>507</v>
      </c>
      <c r="B5559" s="379"/>
      <c r="C5559" s="380" t="s">
        <v>0</v>
      </c>
      <c r="D5559" s="380" t="s">
        <v>27</v>
      </c>
      <c r="E5559" s="386" t="s">
        <v>28</v>
      </c>
      <c r="F5559" s="388" t="s">
        <v>29</v>
      </c>
      <c r="G5559" s="388" t="s">
        <v>30</v>
      </c>
    </row>
    <row r="5560" spans="1:123" s="107" customFormat="1" ht="24" customHeight="1" x14ac:dyDescent="0.2">
      <c r="A5560" s="106" t="s">
        <v>508</v>
      </c>
      <c r="B5560" s="106" t="s">
        <v>509</v>
      </c>
      <c r="C5560" s="381"/>
      <c r="D5560" s="381"/>
      <c r="E5560" s="387"/>
      <c r="F5560" s="389"/>
      <c r="G5560" s="389"/>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9"/>
      <c r="B5561" s="108"/>
      <c r="C5561" s="267" t="s">
        <v>604</v>
      </c>
      <c r="D5561" s="109"/>
      <c r="E5561" s="110"/>
      <c r="F5561" s="111"/>
      <c r="G5561" s="280"/>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1">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1">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1">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1">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1">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1">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1">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1">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1">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1">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1">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1">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1">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1">
        <f t="shared" si="1670"/>
        <v>0</v>
      </c>
    </row>
    <row r="5576" spans="1:7" ht="24" customHeight="1" x14ac:dyDescent="0.2">
      <c r="A5576" s="282"/>
      <c r="B5576" s="95"/>
      <c r="C5576" s="95"/>
      <c r="D5576" s="101"/>
      <c r="E5576" s="102"/>
      <c r="F5576" s="268" t="s">
        <v>31</v>
      </c>
      <c r="G5576" s="283">
        <f>SUBTOTAL(9,G5562:G5575)</f>
        <v>0</v>
      </c>
    </row>
    <row r="5577" spans="1:7" ht="24" customHeight="1" x14ac:dyDescent="0.2">
      <c r="A5577" s="282"/>
      <c r="B5577" s="95"/>
      <c r="C5577" s="266" t="s">
        <v>605</v>
      </c>
      <c r="D5577" s="101"/>
      <c r="E5577" s="102"/>
      <c r="F5577" s="103"/>
      <c r="G5577" s="284"/>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1">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1">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1">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1">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1">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1">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1">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1">
        <f t="shared" si="1675"/>
        <v>0</v>
      </c>
    </row>
    <row r="5586" spans="1:7" ht="24" customHeight="1" x14ac:dyDescent="0.2">
      <c r="A5586" s="282"/>
      <c r="B5586" s="95"/>
      <c r="C5586" s="95"/>
      <c r="D5586" s="101"/>
      <c r="E5586" s="102"/>
      <c r="F5586" s="268" t="s">
        <v>32</v>
      </c>
      <c r="G5586" s="283">
        <f>SUBTOTAL(9,G5578:G5585)</f>
        <v>0</v>
      </c>
    </row>
    <row r="5587" spans="1:7" ht="24" customHeight="1" x14ac:dyDescent="0.2">
      <c r="A5587" s="282"/>
      <c r="B5587" s="95"/>
      <c r="C5587" s="266" t="s">
        <v>606</v>
      </c>
      <c r="D5587" s="101"/>
      <c r="E5587" s="102"/>
      <c r="F5587" s="103"/>
      <c r="G5587" s="284"/>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1">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1">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1">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1">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1">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1">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1">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1">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1">
        <f t="shared" si="1680"/>
        <v>0</v>
      </c>
    </row>
    <row r="5597" spans="1:7" ht="24" customHeight="1" x14ac:dyDescent="0.2">
      <c r="A5597" s="285"/>
      <c r="B5597" s="101"/>
      <c r="C5597" s="95"/>
      <c r="D5597" s="101"/>
      <c r="E5597" s="102"/>
      <c r="F5597" s="268" t="s">
        <v>33</v>
      </c>
      <c r="G5597" s="283">
        <f>SUBTOTAL(9,G5588:G5596)</f>
        <v>0</v>
      </c>
    </row>
    <row r="5598" spans="1:7" ht="24" customHeight="1" x14ac:dyDescent="0.2">
      <c r="A5598" s="286"/>
      <c r="B5598" s="101"/>
      <c r="C5598" s="95"/>
      <c r="D5598" s="101"/>
      <c r="E5598" s="102"/>
      <c r="F5598" s="103"/>
      <c r="G5598" s="284"/>
    </row>
    <row r="5599" spans="1:7" ht="24" customHeight="1" x14ac:dyDescent="0.2">
      <c r="A5599" s="287" t="str">
        <f>B5557</f>
        <v/>
      </c>
      <c r="B5599" s="377" t="str">
        <f>C5557</f>
        <v/>
      </c>
      <c r="C5599" s="377"/>
      <c r="D5599" s="109" t="s">
        <v>34</v>
      </c>
      <c r="E5599" s="110"/>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7" t="str">
        <f>Comitente</f>
        <v>CA.ME. SAN JUAN SOCIEDAD DEL ESTADO</v>
      </c>
      <c r="C5602" s="92"/>
      <c r="D5602" s="98"/>
      <c r="E5602" s="98"/>
      <c r="F5602" s="99"/>
      <c r="G5602" s="273"/>
    </row>
    <row r="5603" spans="1:123" ht="24" customHeight="1" x14ac:dyDescent="0.2">
      <c r="A5603" s="272" t="s">
        <v>603</v>
      </c>
      <c r="B5603" s="97">
        <f>Contratista</f>
        <v>0</v>
      </c>
      <c r="C5603" s="93"/>
      <c r="D5603" s="93"/>
      <c r="E5603" s="93"/>
      <c r="F5603" s="100"/>
      <c r="G5603" s="274"/>
    </row>
    <row r="5604" spans="1:123" ht="24" customHeight="1" x14ac:dyDescent="0.2">
      <c r="A5604" s="272" t="s">
        <v>24</v>
      </c>
      <c r="B5604" s="97" t="str">
        <f>Obra</f>
        <v>CIERRE PERIMETRAL - OBRA CIVIL Ca.Me. SAN JUAN S.E.</v>
      </c>
      <c r="C5604" s="93"/>
      <c r="D5604" s="93"/>
      <c r="E5604" s="93"/>
      <c r="F5604" s="100" t="s">
        <v>38</v>
      </c>
      <c r="G5604" s="275">
        <f>Fecha_Base</f>
        <v>44711</v>
      </c>
    </row>
    <row r="5605" spans="1:123" ht="24" customHeight="1" x14ac:dyDescent="0.2">
      <c r="A5605" s="276" t="s">
        <v>601</v>
      </c>
      <c r="B5605" s="94" t="str">
        <f>Ubicación</f>
        <v>DEPARTAMENTO SARMIENTO</v>
      </c>
      <c r="C5605" s="94"/>
      <c r="D5605" s="101"/>
      <c r="E5605" s="102"/>
      <c r="F5605" s="103"/>
      <c r="G5605" s="277"/>
    </row>
    <row r="5606" spans="1:123" ht="24" customHeight="1" x14ac:dyDescent="0.2">
      <c r="A5606" s="276" t="s">
        <v>39</v>
      </c>
      <c r="B5606" s="104" t="str">
        <f>IFERROR(VALUE(LEFT(B5607,FIND(".",B5607)-1)),"")</f>
        <v/>
      </c>
      <c r="C5606" s="95" t="str">
        <f>IFERROR(VLOOKUP(B5606,Tabla_CyP,2,FALSE),"")</f>
        <v/>
      </c>
      <c r="D5606" s="95"/>
      <c r="E5606" s="102"/>
      <c r="F5606" s="103"/>
      <c r="G5606" s="277"/>
    </row>
    <row r="5607" spans="1:123" ht="24" customHeight="1" x14ac:dyDescent="0.2">
      <c r="A5607" s="276" t="s">
        <v>25</v>
      </c>
      <c r="B5607" s="105" t="str">
        <f>IFERROR(VLOOKUP(COUNTIF($A$1:A5607,"ANALISIS DE PRECIOS"),Tabla_NumeroItem,2,FALSE),"")</f>
        <v/>
      </c>
      <c r="C5607" s="95" t="str">
        <f>IFERROR(VLOOKUP(B5607,Tabla_CyP,2,FALSE),"")</f>
        <v/>
      </c>
      <c r="D5607" s="101"/>
      <c r="E5607" s="102"/>
      <c r="F5607" s="100" t="s">
        <v>26</v>
      </c>
      <c r="G5607" s="278" t="str">
        <f>IFERROR(VLOOKUP(B5607,Tabla_CyP,4,FALSE),"")</f>
        <v/>
      </c>
    </row>
    <row r="5608" spans="1:123" ht="24" customHeight="1" x14ac:dyDescent="0.2">
      <c r="A5608" s="276"/>
      <c r="B5608" s="94"/>
      <c r="C5608" s="95"/>
      <c r="D5608" s="101"/>
      <c r="E5608" s="102"/>
      <c r="F5608" s="103"/>
      <c r="G5608" s="277"/>
    </row>
    <row r="5609" spans="1:123" ht="24" customHeight="1" x14ac:dyDescent="0.2">
      <c r="A5609" s="378" t="s">
        <v>507</v>
      </c>
      <c r="B5609" s="379"/>
      <c r="C5609" s="380" t="s">
        <v>0</v>
      </c>
      <c r="D5609" s="380" t="s">
        <v>27</v>
      </c>
      <c r="E5609" s="386" t="s">
        <v>28</v>
      </c>
      <c r="F5609" s="388" t="s">
        <v>29</v>
      </c>
      <c r="G5609" s="388" t="s">
        <v>30</v>
      </c>
    </row>
    <row r="5610" spans="1:123" s="107" customFormat="1" ht="24" customHeight="1" x14ac:dyDescent="0.2">
      <c r="A5610" s="106" t="s">
        <v>508</v>
      </c>
      <c r="B5610" s="106" t="s">
        <v>509</v>
      </c>
      <c r="C5610" s="381"/>
      <c r="D5610" s="381"/>
      <c r="E5610" s="387"/>
      <c r="F5610" s="389"/>
      <c r="G5610" s="389"/>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9"/>
      <c r="B5611" s="108"/>
      <c r="C5611" s="267" t="s">
        <v>604</v>
      </c>
      <c r="D5611" s="109"/>
      <c r="E5611" s="110"/>
      <c r="F5611" s="111"/>
      <c r="G5611" s="280"/>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1">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1">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1">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1">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1">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1">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1">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1">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1">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1">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1">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1">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1">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1">
        <f t="shared" si="1685"/>
        <v>0</v>
      </c>
    </row>
    <row r="5626" spans="1:7" ht="24" customHeight="1" x14ac:dyDescent="0.2">
      <c r="A5626" s="282"/>
      <c r="B5626" s="95"/>
      <c r="C5626" s="95"/>
      <c r="D5626" s="101"/>
      <c r="E5626" s="102"/>
      <c r="F5626" s="268" t="s">
        <v>31</v>
      </c>
      <c r="G5626" s="283">
        <f>SUBTOTAL(9,G5612:G5625)</f>
        <v>0</v>
      </c>
    </row>
    <row r="5627" spans="1:7" ht="24" customHeight="1" x14ac:dyDescent="0.2">
      <c r="A5627" s="282"/>
      <c r="B5627" s="95"/>
      <c r="C5627" s="266" t="s">
        <v>605</v>
      </c>
      <c r="D5627" s="101"/>
      <c r="E5627" s="102"/>
      <c r="F5627" s="103"/>
      <c r="G5627" s="284"/>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1">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1">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1">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1">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1">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1">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1">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1">
        <f t="shared" si="1690"/>
        <v>0</v>
      </c>
    </row>
    <row r="5636" spans="1:7" ht="24" customHeight="1" x14ac:dyDescent="0.2">
      <c r="A5636" s="282"/>
      <c r="B5636" s="95"/>
      <c r="C5636" s="95"/>
      <c r="D5636" s="101"/>
      <c r="E5636" s="102"/>
      <c r="F5636" s="268" t="s">
        <v>32</v>
      </c>
      <c r="G5636" s="283">
        <f>SUBTOTAL(9,G5628:G5635)</f>
        <v>0</v>
      </c>
    </row>
    <row r="5637" spans="1:7" ht="24" customHeight="1" x14ac:dyDescent="0.2">
      <c r="A5637" s="282"/>
      <c r="B5637" s="95"/>
      <c r="C5637" s="266" t="s">
        <v>606</v>
      </c>
      <c r="D5637" s="101"/>
      <c r="E5637" s="102"/>
      <c r="F5637" s="103"/>
      <c r="G5637" s="284"/>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1">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1">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1">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1">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1">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1">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1">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1">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1">
        <f t="shared" si="1695"/>
        <v>0</v>
      </c>
    </row>
    <row r="5647" spans="1:7" ht="24" customHeight="1" x14ac:dyDescent="0.2">
      <c r="A5647" s="285"/>
      <c r="B5647" s="101"/>
      <c r="C5647" s="95"/>
      <c r="D5647" s="101"/>
      <c r="E5647" s="102"/>
      <c r="F5647" s="268" t="s">
        <v>33</v>
      </c>
      <c r="G5647" s="283">
        <f>SUBTOTAL(9,G5638:G5646)</f>
        <v>0</v>
      </c>
    </row>
    <row r="5648" spans="1:7" ht="24" customHeight="1" x14ac:dyDescent="0.2">
      <c r="A5648" s="286"/>
      <c r="B5648" s="101"/>
      <c r="C5648" s="95"/>
      <c r="D5648" s="101"/>
      <c r="E5648" s="102"/>
      <c r="F5648" s="103"/>
      <c r="G5648" s="284"/>
    </row>
    <row r="5649" spans="1:123" ht="24" customHeight="1" x14ac:dyDescent="0.2">
      <c r="A5649" s="287" t="str">
        <f>B5607</f>
        <v/>
      </c>
      <c r="B5649" s="288" t="str">
        <f>C5607</f>
        <v/>
      </c>
      <c r="C5649" s="109"/>
      <c r="D5649" s="109" t="s">
        <v>34</v>
      </c>
      <c r="E5649" s="110"/>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7" t="str">
        <f>Comitente</f>
        <v>CA.ME. SAN JUAN SOCIEDAD DEL ESTADO</v>
      </c>
      <c r="C5652" s="92"/>
      <c r="D5652" s="98"/>
      <c r="E5652" s="98"/>
      <c r="F5652" s="99"/>
      <c r="G5652" s="273"/>
    </row>
    <row r="5653" spans="1:123" ht="24" customHeight="1" x14ac:dyDescent="0.2">
      <c r="A5653" s="272" t="s">
        <v>603</v>
      </c>
      <c r="B5653" s="97">
        <f>Contratista</f>
        <v>0</v>
      </c>
      <c r="C5653" s="93"/>
      <c r="D5653" s="93"/>
      <c r="E5653" s="93"/>
      <c r="F5653" s="100"/>
      <c r="G5653" s="274"/>
    </row>
    <row r="5654" spans="1:123" ht="24" customHeight="1" x14ac:dyDescent="0.2">
      <c r="A5654" s="272" t="s">
        <v>24</v>
      </c>
      <c r="B5654" s="97" t="str">
        <f>Obra</f>
        <v>CIERRE PERIMETRAL - OBRA CIVIL Ca.Me. SAN JUAN S.E.</v>
      </c>
      <c r="C5654" s="93"/>
      <c r="D5654" s="93"/>
      <c r="E5654" s="93"/>
      <c r="F5654" s="100" t="s">
        <v>38</v>
      </c>
      <c r="G5654" s="275">
        <f>Fecha_Base</f>
        <v>44711</v>
      </c>
    </row>
    <row r="5655" spans="1:123" ht="24" customHeight="1" x14ac:dyDescent="0.2">
      <c r="A5655" s="276" t="s">
        <v>601</v>
      </c>
      <c r="B5655" s="94" t="str">
        <f>Ubicación</f>
        <v>DEPARTAMENTO SARMIENTO</v>
      </c>
      <c r="C5655" s="94"/>
      <c r="D5655" s="101"/>
      <c r="E5655" s="102"/>
      <c r="F5655" s="103"/>
      <c r="G5655" s="277"/>
    </row>
    <row r="5656" spans="1:123" ht="24" customHeight="1" x14ac:dyDescent="0.2">
      <c r="A5656" s="276" t="s">
        <v>39</v>
      </c>
      <c r="B5656" s="104" t="str">
        <f>IFERROR(VALUE(LEFT(B5657,FIND(".",B5657)-1)),"")</f>
        <v/>
      </c>
      <c r="C5656" s="95" t="str">
        <f>IFERROR(VLOOKUP(B5656,Tabla_CyP,2,FALSE),"")</f>
        <v/>
      </c>
      <c r="D5656" s="95"/>
      <c r="E5656" s="102"/>
      <c r="F5656" s="103"/>
      <c r="G5656" s="277"/>
    </row>
    <row r="5657" spans="1:123" ht="24" customHeight="1" x14ac:dyDescent="0.2">
      <c r="A5657" s="276" t="s">
        <v>25</v>
      </c>
      <c r="B5657" s="105" t="str">
        <f>IFERROR(VLOOKUP(COUNTIF($A$1:A5657,"ANALISIS DE PRECIOS"),Tabla_NumeroItem,2,FALSE),"")</f>
        <v/>
      </c>
      <c r="C5657" s="344" t="str">
        <f>IFERROR(VLOOKUP(B5657,Tabla_CyP,2,FALSE),"")</f>
        <v/>
      </c>
      <c r="D5657" s="344"/>
      <c r="E5657" s="102"/>
      <c r="F5657" s="100" t="s">
        <v>26</v>
      </c>
      <c r="G5657" s="278" t="str">
        <f>IFERROR(VLOOKUP(B5657,Tabla_CyP,4,FALSE),"")</f>
        <v/>
      </c>
    </row>
    <row r="5658" spans="1:123" ht="24" customHeight="1" x14ac:dyDescent="0.2">
      <c r="A5658" s="276"/>
      <c r="B5658" s="94"/>
      <c r="C5658" s="345"/>
      <c r="D5658" s="345"/>
      <c r="E5658" s="102"/>
      <c r="F5658" s="103"/>
      <c r="G5658" s="277"/>
    </row>
    <row r="5659" spans="1:123" ht="24" customHeight="1" x14ac:dyDescent="0.2">
      <c r="A5659" s="378" t="s">
        <v>507</v>
      </c>
      <c r="B5659" s="379"/>
      <c r="C5659" s="380" t="s">
        <v>0</v>
      </c>
      <c r="D5659" s="380" t="s">
        <v>27</v>
      </c>
      <c r="E5659" s="386" t="s">
        <v>28</v>
      </c>
      <c r="F5659" s="388" t="s">
        <v>29</v>
      </c>
      <c r="G5659" s="388" t="s">
        <v>30</v>
      </c>
    </row>
    <row r="5660" spans="1:123" s="107" customFormat="1" ht="24" customHeight="1" x14ac:dyDescent="0.2">
      <c r="A5660" s="106" t="s">
        <v>508</v>
      </c>
      <c r="B5660" s="106" t="s">
        <v>509</v>
      </c>
      <c r="C5660" s="381"/>
      <c r="D5660" s="381"/>
      <c r="E5660" s="387"/>
      <c r="F5660" s="389"/>
      <c r="G5660" s="389"/>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9"/>
      <c r="B5661" s="108"/>
      <c r="C5661" s="267" t="s">
        <v>604</v>
      </c>
      <c r="D5661" s="109"/>
      <c r="E5661" s="110"/>
      <c r="F5661" s="111"/>
      <c r="G5661" s="280"/>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1">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1">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1">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1">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1">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1">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1">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1">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1">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1">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1">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1">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1">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1">
        <f t="shared" si="1700"/>
        <v>0</v>
      </c>
    </row>
    <row r="5676" spans="1:7" ht="24" customHeight="1" x14ac:dyDescent="0.2">
      <c r="A5676" s="282"/>
      <c r="B5676" s="95"/>
      <c r="C5676" s="95"/>
      <c r="D5676" s="101"/>
      <c r="E5676" s="102"/>
      <c r="F5676" s="268" t="s">
        <v>31</v>
      </c>
      <c r="G5676" s="283">
        <f>SUBTOTAL(9,G5662:G5675)</f>
        <v>0</v>
      </c>
    </row>
    <row r="5677" spans="1:7" ht="24" customHeight="1" x14ac:dyDescent="0.2">
      <c r="A5677" s="282"/>
      <c r="B5677" s="95"/>
      <c r="C5677" s="266" t="s">
        <v>605</v>
      </c>
      <c r="D5677" s="101"/>
      <c r="E5677" s="102"/>
      <c r="F5677" s="103"/>
      <c r="G5677" s="284"/>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1">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1">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1">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1">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1">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1">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1">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1">
        <f t="shared" si="1705"/>
        <v>0</v>
      </c>
    </row>
    <row r="5686" spans="1:7" ht="24" customHeight="1" x14ac:dyDescent="0.2">
      <c r="A5686" s="282"/>
      <c r="B5686" s="95"/>
      <c r="C5686" s="95"/>
      <c r="D5686" s="101"/>
      <c r="E5686" s="102"/>
      <c r="F5686" s="268" t="s">
        <v>32</v>
      </c>
      <c r="G5686" s="283">
        <f>SUBTOTAL(9,G5678:G5685)</f>
        <v>0</v>
      </c>
    </row>
    <row r="5687" spans="1:7" ht="24" customHeight="1" x14ac:dyDescent="0.2">
      <c r="A5687" s="282"/>
      <c r="B5687" s="95"/>
      <c r="C5687" s="266" t="s">
        <v>606</v>
      </c>
      <c r="D5687" s="101"/>
      <c r="E5687" s="102"/>
      <c r="F5687" s="103"/>
      <c r="G5687" s="284"/>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1">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1">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1">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1">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1">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1">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1">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1">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1">
        <f t="shared" si="1710"/>
        <v>0</v>
      </c>
    </row>
    <row r="5697" spans="1:123" ht="24" customHeight="1" x14ac:dyDescent="0.2">
      <c r="A5697" s="285"/>
      <c r="B5697" s="101"/>
      <c r="C5697" s="95"/>
      <c r="D5697" s="101"/>
      <c r="E5697" s="102"/>
      <c r="F5697" s="268" t="s">
        <v>33</v>
      </c>
      <c r="G5697" s="283">
        <f>SUBTOTAL(9,G5688:G5696)</f>
        <v>0</v>
      </c>
    </row>
    <row r="5698" spans="1:123" ht="24" customHeight="1" x14ac:dyDescent="0.2">
      <c r="A5698" s="286"/>
      <c r="B5698" s="101"/>
      <c r="C5698" s="95"/>
      <c r="D5698" s="101"/>
      <c r="E5698" s="102"/>
      <c r="F5698" s="103"/>
      <c r="G5698" s="284"/>
    </row>
    <row r="5699" spans="1:123" ht="24" customHeight="1" x14ac:dyDescent="0.2">
      <c r="A5699" s="287" t="str">
        <f>B5657</f>
        <v/>
      </c>
      <c r="B5699" s="377" t="str">
        <f>C5657</f>
        <v/>
      </c>
      <c r="C5699" s="377"/>
      <c r="D5699" s="109" t="s">
        <v>34</v>
      </c>
      <c r="E5699" s="110"/>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7" t="str">
        <f>Comitente</f>
        <v>CA.ME. SAN JUAN SOCIEDAD DEL ESTADO</v>
      </c>
      <c r="C5702" s="92"/>
      <c r="D5702" s="98"/>
      <c r="E5702" s="98"/>
      <c r="F5702" s="99"/>
      <c r="G5702" s="273"/>
    </row>
    <row r="5703" spans="1:123" ht="24" customHeight="1" x14ac:dyDescent="0.2">
      <c r="A5703" s="272" t="s">
        <v>603</v>
      </c>
      <c r="B5703" s="97">
        <f>Contratista</f>
        <v>0</v>
      </c>
      <c r="C5703" s="93"/>
      <c r="D5703" s="93"/>
      <c r="E5703" s="93"/>
      <c r="F5703" s="100"/>
      <c r="G5703" s="274"/>
    </row>
    <row r="5704" spans="1:123" ht="24" customHeight="1" x14ac:dyDescent="0.2">
      <c r="A5704" s="272" t="s">
        <v>24</v>
      </c>
      <c r="B5704" s="97" t="str">
        <f>Obra</f>
        <v>CIERRE PERIMETRAL - OBRA CIVIL Ca.Me. SAN JUAN S.E.</v>
      </c>
      <c r="C5704" s="93"/>
      <c r="D5704" s="93"/>
      <c r="E5704" s="93"/>
      <c r="F5704" s="100" t="s">
        <v>38</v>
      </c>
      <c r="G5704" s="275">
        <f>Fecha_Base</f>
        <v>44711</v>
      </c>
    </row>
    <row r="5705" spans="1:123" ht="24" customHeight="1" x14ac:dyDescent="0.2">
      <c r="A5705" s="276" t="s">
        <v>601</v>
      </c>
      <c r="B5705" s="94" t="str">
        <f>Ubicación</f>
        <v>DEPARTAMENTO SARMIENTO</v>
      </c>
      <c r="C5705" s="94"/>
      <c r="D5705" s="101"/>
      <c r="E5705" s="102"/>
      <c r="F5705" s="103"/>
      <c r="G5705" s="277"/>
    </row>
    <row r="5706" spans="1:123" ht="24" customHeight="1" x14ac:dyDescent="0.2">
      <c r="A5706" s="276" t="s">
        <v>39</v>
      </c>
      <c r="B5706" s="104" t="str">
        <f>IFERROR(VALUE(LEFT(B5707,FIND(".",B5707)-1)),"")</f>
        <v/>
      </c>
      <c r="C5706" s="95" t="str">
        <f>IFERROR(VLOOKUP(B5706,Tabla_CyP,2,FALSE),"")</f>
        <v/>
      </c>
      <c r="D5706" s="95"/>
      <c r="E5706" s="102"/>
      <c r="F5706" s="103"/>
      <c r="G5706" s="277"/>
    </row>
    <row r="5707" spans="1:123" ht="24" customHeight="1" x14ac:dyDescent="0.2">
      <c r="A5707" s="276" t="s">
        <v>25</v>
      </c>
      <c r="B5707" s="105" t="str">
        <f>IFERROR(VLOOKUP(COUNTIF($A$1:A5707,"ANALISIS DE PRECIOS"),Tabla_NumeroItem,2,FALSE),"")</f>
        <v/>
      </c>
      <c r="C5707" s="344" t="str">
        <f>IFERROR(VLOOKUP(B5707,Tabla_CyP,2,FALSE),"")</f>
        <v/>
      </c>
      <c r="D5707" s="344"/>
      <c r="E5707" s="102"/>
      <c r="F5707" s="100" t="s">
        <v>26</v>
      </c>
      <c r="G5707" s="278" t="str">
        <f>IFERROR(VLOOKUP(B5707,Tabla_CyP,4,FALSE),"")</f>
        <v/>
      </c>
    </row>
    <row r="5708" spans="1:123" ht="24" customHeight="1" x14ac:dyDescent="0.2">
      <c r="A5708" s="276"/>
      <c r="B5708" s="94"/>
      <c r="C5708" s="345"/>
      <c r="D5708" s="345"/>
      <c r="E5708" s="102"/>
      <c r="F5708" s="103"/>
      <c r="G5708" s="277"/>
    </row>
    <row r="5709" spans="1:123" ht="24" customHeight="1" x14ac:dyDescent="0.2">
      <c r="A5709" s="378" t="s">
        <v>507</v>
      </c>
      <c r="B5709" s="379"/>
      <c r="C5709" s="380" t="s">
        <v>0</v>
      </c>
      <c r="D5709" s="380" t="s">
        <v>27</v>
      </c>
      <c r="E5709" s="386" t="s">
        <v>28</v>
      </c>
      <c r="F5709" s="388" t="s">
        <v>29</v>
      </c>
      <c r="G5709" s="388" t="s">
        <v>30</v>
      </c>
    </row>
    <row r="5710" spans="1:123" s="107" customFormat="1" ht="24" customHeight="1" x14ac:dyDescent="0.2">
      <c r="A5710" s="106" t="s">
        <v>508</v>
      </c>
      <c r="B5710" s="106" t="s">
        <v>509</v>
      </c>
      <c r="C5710" s="381"/>
      <c r="D5710" s="381"/>
      <c r="E5710" s="387"/>
      <c r="F5710" s="389"/>
      <c r="G5710" s="389"/>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9"/>
      <c r="B5711" s="108"/>
      <c r="C5711" s="267" t="s">
        <v>604</v>
      </c>
      <c r="D5711" s="109"/>
      <c r="E5711" s="110"/>
      <c r="F5711" s="111"/>
      <c r="G5711" s="280"/>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1">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1">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1">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1">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1">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1">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1">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1">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1">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1">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1">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1">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1">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1">
        <f t="shared" si="1715"/>
        <v>0</v>
      </c>
    </row>
    <row r="5726" spans="1:7" ht="24" customHeight="1" x14ac:dyDescent="0.2">
      <c r="A5726" s="282"/>
      <c r="B5726" s="95"/>
      <c r="C5726" s="95"/>
      <c r="D5726" s="101"/>
      <c r="E5726" s="102"/>
      <c r="F5726" s="268" t="s">
        <v>31</v>
      </c>
      <c r="G5726" s="283">
        <f>SUBTOTAL(9,G5712:G5725)</f>
        <v>0</v>
      </c>
    </row>
    <row r="5727" spans="1:7" ht="24" customHeight="1" x14ac:dyDescent="0.2">
      <c r="A5727" s="282"/>
      <c r="B5727" s="95"/>
      <c r="C5727" s="266" t="s">
        <v>605</v>
      </c>
      <c r="D5727" s="101"/>
      <c r="E5727" s="102"/>
      <c r="F5727" s="103"/>
      <c r="G5727" s="284"/>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1">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1">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1">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1">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1">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1">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1">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1">
        <f t="shared" si="1720"/>
        <v>0</v>
      </c>
    </row>
    <row r="5736" spans="1:7" ht="24" customHeight="1" x14ac:dyDescent="0.2">
      <c r="A5736" s="282"/>
      <c r="B5736" s="95"/>
      <c r="C5736" s="95"/>
      <c r="D5736" s="101"/>
      <c r="E5736" s="102"/>
      <c r="F5736" s="268" t="s">
        <v>32</v>
      </c>
      <c r="G5736" s="283">
        <f>SUBTOTAL(9,G5728:G5735)</f>
        <v>0</v>
      </c>
    </row>
    <row r="5737" spans="1:7" ht="24" customHeight="1" x14ac:dyDescent="0.2">
      <c r="A5737" s="282"/>
      <c r="B5737" s="95"/>
      <c r="C5737" s="266" t="s">
        <v>606</v>
      </c>
      <c r="D5737" s="101"/>
      <c r="E5737" s="102"/>
      <c r="F5737" s="103"/>
      <c r="G5737" s="284"/>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1">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1">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1">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1">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1">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1">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1">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1">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1">
        <f t="shared" si="1725"/>
        <v>0</v>
      </c>
    </row>
    <row r="5747" spans="1:123" ht="24" customHeight="1" x14ac:dyDescent="0.2">
      <c r="A5747" s="285"/>
      <c r="B5747" s="101"/>
      <c r="C5747" s="95"/>
      <c r="D5747" s="101"/>
      <c r="E5747" s="102"/>
      <c r="F5747" s="268" t="s">
        <v>33</v>
      </c>
      <c r="G5747" s="283">
        <f>SUBTOTAL(9,G5738:G5746)</f>
        <v>0</v>
      </c>
    </row>
    <row r="5748" spans="1:123" ht="24" customHeight="1" x14ac:dyDescent="0.2">
      <c r="A5748" s="286"/>
      <c r="B5748" s="101"/>
      <c r="C5748" s="95"/>
      <c r="D5748" s="101"/>
      <c r="E5748" s="102"/>
      <c r="F5748" s="103"/>
      <c r="G5748" s="284"/>
    </row>
    <row r="5749" spans="1:123" ht="24" customHeight="1" x14ac:dyDescent="0.2">
      <c r="A5749" s="287" t="str">
        <f>B5707</f>
        <v/>
      </c>
      <c r="B5749" s="288" t="str">
        <f>C5707</f>
        <v/>
      </c>
      <c r="C5749" s="109"/>
      <c r="D5749" s="109" t="s">
        <v>34</v>
      </c>
      <c r="E5749" s="110"/>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7" t="str">
        <f>Comitente</f>
        <v>CA.ME. SAN JUAN SOCIEDAD DEL ESTADO</v>
      </c>
      <c r="C5752" s="92"/>
      <c r="D5752" s="98"/>
      <c r="E5752" s="98"/>
      <c r="F5752" s="99"/>
      <c r="G5752" s="273"/>
    </row>
    <row r="5753" spans="1:123" ht="24" customHeight="1" x14ac:dyDescent="0.2">
      <c r="A5753" s="272" t="s">
        <v>603</v>
      </c>
      <c r="B5753" s="97">
        <f>Contratista</f>
        <v>0</v>
      </c>
      <c r="C5753" s="93"/>
      <c r="D5753" s="93"/>
      <c r="E5753" s="93"/>
      <c r="F5753" s="100"/>
      <c r="G5753" s="274"/>
    </row>
    <row r="5754" spans="1:123" ht="24" customHeight="1" x14ac:dyDescent="0.2">
      <c r="A5754" s="272" t="s">
        <v>24</v>
      </c>
      <c r="B5754" s="97" t="str">
        <f>Obra</f>
        <v>CIERRE PERIMETRAL - OBRA CIVIL Ca.Me. SAN JUAN S.E.</v>
      </c>
      <c r="C5754" s="93"/>
      <c r="D5754" s="93"/>
      <c r="E5754" s="93"/>
      <c r="F5754" s="100" t="s">
        <v>38</v>
      </c>
      <c r="G5754" s="275">
        <f>Fecha_Base</f>
        <v>44711</v>
      </c>
    </row>
    <row r="5755" spans="1:123" ht="24" customHeight="1" x14ac:dyDescent="0.2">
      <c r="A5755" s="276" t="s">
        <v>601</v>
      </c>
      <c r="B5755" s="94" t="str">
        <f>Ubicación</f>
        <v>DEPARTAMENTO SARMIENTO</v>
      </c>
      <c r="C5755" s="94"/>
      <c r="D5755" s="101"/>
      <c r="E5755" s="102"/>
      <c r="F5755" s="103"/>
      <c r="G5755" s="277"/>
    </row>
    <row r="5756" spans="1:123" ht="24" customHeight="1" x14ac:dyDescent="0.2">
      <c r="A5756" s="276" t="s">
        <v>39</v>
      </c>
      <c r="B5756" s="104" t="str">
        <f>IFERROR(VALUE(LEFT(B5757,FIND(".",B5757)-1)),"")</f>
        <v/>
      </c>
      <c r="C5756" s="95" t="str">
        <f>IFERROR(VLOOKUP(B5756,Tabla_CyP,2,FALSE),"")</f>
        <v/>
      </c>
      <c r="D5756" s="95"/>
      <c r="E5756" s="102"/>
      <c r="F5756" s="103"/>
      <c r="G5756" s="277"/>
    </row>
    <row r="5757" spans="1:123" ht="24" customHeight="1" x14ac:dyDescent="0.2">
      <c r="A5757" s="276" t="s">
        <v>25</v>
      </c>
      <c r="B5757" s="105" t="str">
        <f>IFERROR(VLOOKUP(COUNTIF($A$1:A5757,"ANALISIS DE PRECIOS"),Tabla_NumeroItem,2,FALSE),"")</f>
        <v/>
      </c>
      <c r="C5757" s="95" t="str">
        <f>IFERROR(VLOOKUP(B5757,Tabla_CyP,2,FALSE),"")</f>
        <v/>
      </c>
      <c r="D5757" s="101"/>
      <c r="E5757" s="102"/>
      <c r="F5757" s="100" t="s">
        <v>26</v>
      </c>
      <c r="G5757" s="278" t="str">
        <f>IFERROR(VLOOKUP(B5757,Tabla_CyP,4,FALSE),"")</f>
        <v/>
      </c>
    </row>
    <row r="5758" spans="1:123" ht="24" customHeight="1" x14ac:dyDescent="0.2">
      <c r="A5758" s="276"/>
      <c r="B5758" s="94"/>
      <c r="C5758" s="95"/>
      <c r="D5758" s="101"/>
      <c r="E5758" s="102"/>
      <c r="F5758" s="103"/>
      <c r="G5758" s="277"/>
    </row>
    <row r="5759" spans="1:123" ht="24" customHeight="1" x14ac:dyDescent="0.2">
      <c r="A5759" s="378" t="s">
        <v>507</v>
      </c>
      <c r="B5759" s="379"/>
      <c r="C5759" s="380" t="s">
        <v>0</v>
      </c>
      <c r="D5759" s="380" t="s">
        <v>27</v>
      </c>
      <c r="E5759" s="386" t="s">
        <v>28</v>
      </c>
      <c r="F5759" s="388" t="s">
        <v>29</v>
      </c>
      <c r="G5759" s="388" t="s">
        <v>30</v>
      </c>
    </row>
    <row r="5760" spans="1:123" s="107" customFormat="1" ht="24" customHeight="1" x14ac:dyDescent="0.2">
      <c r="A5760" s="106" t="s">
        <v>508</v>
      </c>
      <c r="B5760" s="106" t="s">
        <v>509</v>
      </c>
      <c r="C5760" s="381"/>
      <c r="D5760" s="381"/>
      <c r="E5760" s="387"/>
      <c r="F5760" s="389"/>
      <c r="G5760" s="389"/>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9"/>
      <c r="B5761" s="108"/>
      <c r="C5761" s="267" t="s">
        <v>604</v>
      </c>
      <c r="D5761" s="109"/>
      <c r="E5761" s="110"/>
      <c r="F5761" s="111"/>
      <c r="G5761" s="280"/>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1">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1">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1">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1">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1">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1">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1">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1">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1">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1">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1">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1">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1">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1">
        <f t="shared" si="1730"/>
        <v>0</v>
      </c>
    </row>
    <row r="5776" spans="1:7" ht="24" customHeight="1" x14ac:dyDescent="0.2">
      <c r="A5776" s="282"/>
      <c r="B5776" s="95"/>
      <c r="C5776" s="95"/>
      <c r="D5776" s="101"/>
      <c r="E5776" s="102"/>
      <c r="F5776" s="268" t="s">
        <v>31</v>
      </c>
      <c r="G5776" s="283">
        <f>SUBTOTAL(9,G5762:G5775)</f>
        <v>0</v>
      </c>
    </row>
    <row r="5777" spans="1:7" ht="24" customHeight="1" x14ac:dyDescent="0.2">
      <c r="A5777" s="282"/>
      <c r="B5777" s="95"/>
      <c r="C5777" s="266" t="s">
        <v>605</v>
      </c>
      <c r="D5777" s="101"/>
      <c r="E5777" s="102"/>
      <c r="F5777" s="103"/>
      <c r="G5777" s="284"/>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1">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1">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1">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1">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1">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1">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1">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1">
        <f t="shared" si="1735"/>
        <v>0</v>
      </c>
    </row>
    <row r="5786" spans="1:7" ht="24" customHeight="1" x14ac:dyDescent="0.2">
      <c r="A5786" s="282"/>
      <c r="B5786" s="95"/>
      <c r="C5786" s="95"/>
      <c r="D5786" s="101"/>
      <c r="E5786" s="102"/>
      <c r="F5786" s="268" t="s">
        <v>32</v>
      </c>
      <c r="G5786" s="283">
        <f>SUBTOTAL(9,G5778:G5785)</f>
        <v>0</v>
      </c>
    </row>
    <row r="5787" spans="1:7" ht="24" customHeight="1" x14ac:dyDescent="0.2">
      <c r="A5787" s="282"/>
      <c r="B5787" s="95"/>
      <c r="C5787" s="266" t="s">
        <v>606</v>
      </c>
      <c r="D5787" s="101"/>
      <c r="E5787" s="102"/>
      <c r="F5787" s="103"/>
      <c r="G5787" s="284"/>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1">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1">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1">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1">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1">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1">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1">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1">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1">
        <f t="shared" si="1740"/>
        <v>0</v>
      </c>
    </row>
    <row r="5797" spans="1:7" ht="24" customHeight="1" x14ac:dyDescent="0.2">
      <c r="A5797" s="285"/>
      <c r="B5797" s="101"/>
      <c r="C5797" s="95"/>
      <c r="D5797" s="101"/>
      <c r="E5797" s="102"/>
      <c r="F5797" s="268" t="s">
        <v>33</v>
      </c>
      <c r="G5797" s="283">
        <f>SUBTOTAL(9,G5788:G5796)</f>
        <v>0</v>
      </c>
    </row>
    <row r="5798" spans="1:7" ht="24" customHeight="1" x14ac:dyDescent="0.2">
      <c r="A5798" s="286"/>
      <c r="B5798" s="101"/>
      <c r="C5798" s="95"/>
      <c r="D5798" s="101"/>
      <c r="E5798" s="102"/>
      <c r="F5798" s="103"/>
      <c r="G5798" s="284"/>
    </row>
    <row r="5799" spans="1:7" ht="24" customHeight="1" x14ac:dyDescent="0.2">
      <c r="A5799" s="287" t="str">
        <f>B5757</f>
        <v/>
      </c>
      <c r="B5799" s="288" t="str">
        <f>C5757</f>
        <v/>
      </c>
      <c r="C5799" s="109"/>
      <c r="D5799" s="109" t="s">
        <v>34</v>
      </c>
      <c r="E5799" s="110"/>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7" t="str">
        <f>Comitente</f>
        <v>CA.ME. SAN JUAN SOCIEDAD DEL ESTADO</v>
      </c>
      <c r="C5802" s="92"/>
      <c r="D5802" s="98"/>
      <c r="E5802" s="98"/>
      <c r="F5802" s="99"/>
      <c r="G5802" s="273"/>
    </row>
    <row r="5803" spans="1:7" ht="24" customHeight="1" x14ac:dyDescent="0.2">
      <c r="A5803" s="272" t="s">
        <v>603</v>
      </c>
      <c r="B5803" s="97">
        <f>Contratista</f>
        <v>0</v>
      </c>
      <c r="C5803" s="93"/>
      <c r="D5803" s="93"/>
      <c r="E5803" s="93"/>
      <c r="F5803" s="100"/>
      <c r="G5803" s="274"/>
    </row>
    <row r="5804" spans="1:7" ht="24" customHeight="1" x14ac:dyDescent="0.2">
      <c r="A5804" s="272" t="s">
        <v>24</v>
      </c>
      <c r="B5804" s="97" t="str">
        <f>Obra</f>
        <v>CIERRE PERIMETRAL - OBRA CIVIL Ca.Me. SAN JUAN S.E.</v>
      </c>
      <c r="C5804" s="93"/>
      <c r="D5804" s="93"/>
      <c r="E5804" s="93"/>
      <c r="F5804" s="100" t="s">
        <v>38</v>
      </c>
      <c r="G5804" s="275">
        <f>Fecha_Base</f>
        <v>44711</v>
      </c>
    </row>
    <row r="5805" spans="1:7" ht="24" customHeight="1" x14ac:dyDescent="0.2">
      <c r="A5805" s="276" t="s">
        <v>601</v>
      </c>
      <c r="B5805" s="94" t="str">
        <f>Ubicación</f>
        <v>DEPARTAMENTO SARMIENTO</v>
      </c>
      <c r="C5805" s="94"/>
      <c r="D5805" s="101"/>
      <c r="E5805" s="102"/>
      <c r="F5805" s="103"/>
      <c r="G5805" s="277"/>
    </row>
    <row r="5806" spans="1:7" ht="24" customHeight="1" x14ac:dyDescent="0.2">
      <c r="A5806" s="276" t="s">
        <v>39</v>
      </c>
      <c r="B5806" s="104" t="str">
        <f>IFERROR(VALUE(LEFT(B5807,FIND(".",B5807)-1)),"")</f>
        <v/>
      </c>
      <c r="C5806" s="95" t="str">
        <f>IFERROR(VLOOKUP(B5806,Tabla_CyP,2,FALSE),"")</f>
        <v/>
      </c>
      <c r="D5806" s="95"/>
      <c r="E5806" s="102"/>
      <c r="F5806" s="103"/>
      <c r="G5806" s="277"/>
    </row>
    <row r="5807" spans="1:7" ht="24" customHeight="1" x14ac:dyDescent="0.2">
      <c r="A5807" s="276" t="s">
        <v>25</v>
      </c>
      <c r="B5807" s="105" t="str">
        <f>IFERROR(VLOOKUP(COUNTIF($A$1:A5807,"ANALISIS DE PRECIOS"),Tabla_NumeroItem,2,FALSE),"")</f>
        <v/>
      </c>
      <c r="C5807" s="95" t="str">
        <f>IFERROR(VLOOKUP(B5807,Tabla_CyP,2,FALSE),"")</f>
        <v/>
      </c>
      <c r="D5807" s="101"/>
      <c r="E5807" s="102"/>
      <c r="F5807" s="100" t="s">
        <v>26</v>
      </c>
      <c r="G5807" s="278" t="str">
        <f>IFERROR(VLOOKUP(B5807,Tabla_CyP,4,FALSE),"")</f>
        <v/>
      </c>
    </row>
    <row r="5808" spans="1:7" ht="24" customHeight="1" x14ac:dyDescent="0.2">
      <c r="A5808" s="276"/>
      <c r="B5808" s="94"/>
      <c r="C5808" s="95"/>
      <c r="D5808" s="101"/>
      <c r="E5808" s="102"/>
      <c r="F5808" s="103"/>
      <c r="G5808" s="277"/>
    </row>
    <row r="5809" spans="1:123" ht="24" customHeight="1" x14ac:dyDescent="0.2">
      <c r="A5809" s="378" t="s">
        <v>507</v>
      </c>
      <c r="B5809" s="379"/>
      <c r="C5809" s="380" t="s">
        <v>0</v>
      </c>
      <c r="D5809" s="380" t="s">
        <v>27</v>
      </c>
      <c r="E5809" s="386" t="s">
        <v>28</v>
      </c>
      <c r="F5809" s="388" t="s">
        <v>29</v>
      </c>
      <c r="G5809" s="388" t="s">
        <v>30</v>
      </c>
    </row>
    <row r="5810" spans="1:123" s="107" customFormat="1" ht="24" customHeight="1" x14ac:dyDescent="0.2">
      <c r="A5810" s="106" t="s">
        <v>508</v>
      </c>
      <c r="B5810" s="106" t="s">
        <v>509</v>
      </c>
      <c r="C5810" s="381"/>
      <c r="D5810" s="381"/>
      <c r="E5810" s="387"/>
      <c r="F5810" s="389"/>
      <c r="G5810" s="389"/>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9"/>
      <c r="B5811" s="108"/>
      <c r="C5811" s="267" t="s">
        <v>604</v>
      </c>
      <c r="D5811" s="109"/>
      <c r="E5811" s="110"/>
      <c r="F5811" s="111"/>
      <c r="G5811" s="280"/>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1">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1">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1">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1">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1">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1">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1">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1">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1">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1">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1">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1">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1">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1">
        <f t="shared" si="1745"/>
        <v>0</v>
      </c>
    </row>
    <row r="5826" spans="1:7" ht="24" customHeight="1" x14ac:dyDescent="0.2">
      <c r="A5826" s="282"/>
      <c r="B5826" s="95"/>
      <c r="C5826" s="95"/>
      <c r="D5826" s="101"/>
      <c r="E5826" s="102"/>
      <c r="F5826" s="268" t="s">
        <v>31</v>
      </c>
      <c r="G5826" s="283">
        <f>SUBTOTAL(9,G5812:G5825)</f>
        <v>0</v>
      </c>
    </row>
    <row r="5827" spans="1:7" ht="24" customHeight="1" x14ac:dyDescent="0.2">
      <c r="A5827" s="282"/>
      <c r="B5827" s="95"/>
      <c r="C5827" s="266" t="s">
        <v>605</v>
      </c>
      <c r="D5827" s="101"/>
      <c r="E5827" s="102"/>
      <c r="F5827" s="103"/>
      <c r="G5827" s="284"/>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1">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1">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1">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1">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1">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1">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1">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1">
        <f t="shared" si="1750"/>
        <v>0</v>
      </c>
    </row>
    <row r="5836" spans="1:7" ht="24" customHeight="1" x14ac:dyDescent="0.2">
      <c r="A5836" s="282"/>
      <c r="B5836" s="95"/>
      <c r="C5836" s="95"/>
      <c r="D5836" s="101"/>
      <c r="E5836" s="102"/>
      <c r="F5836" s="268" t="s">
        <v>32</v>
      </c>
      <c r="G5836" s="283">
        <f>SUBTOTAL(9,G5828:G5835)</f>
        <v>0</v>
      </c>
    </row>
    <row r="5837" spans="1:7" ht="24" customHeight="1" x14ac:dyDescent="0.2">
      <c r="A5837" s="282"/>
      <c r="B5837" s="95"/>
      <c r="C5837" s="266" t="s">
        <v>606</v>
      </c>
      <c r="D5837" s="101"/>
      <c r="E5837" s="102"/>
      <c r="F5837" s="103"/>
      <c r="G5837" s="284"/>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1">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1">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1">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1">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1">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1">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1">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1">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1">
        <f t="shared" si="1755"/>
        <v>0</v>
      </c>
    </row>
    <row r="5847" spans="1:7" ht="24" customHeight="1" x14ac:dyDescent="0.2">
      <c r="A5847" s="285"/>
      <c r="B5847" s="101"/>
      <c r="C5847" s="95"/>
      <c r="D5847" s="101"/>
      <c r="E5847" s="102"/>
      <c r="F5847" s="268" t="s">
        <v>33</v>
      </c>
      <c r="G5847" s="283">
        <f>SUBTOTAL(9,G5838:G5846)</f>
        <v>0</v>
      </c>
    </row>
    <row r="5848" spans="1:7" ht="24" customHeight="1" x14ac:dyDescent="0.2">
      <c r="A5848" s="286"/>
      <c r="B5848" s="101"/>
      <c r="C5848" s="95"/>
      <c r="D5848" s="101"/>
      <c r="E5848" s="102"/>
      <c r="F5848" s="103"/>
      <c r="G5848" s="284"/>
    </row>
    <row r="5849" spans="1:7" ht="24" customHeight="1" x14ac:dyDescent="0.2">
      <c r="A5849" s="287" t="str">
        <f>B5807</f>
        <v/>
      </c>
      <c r="B5849" s="288" t="str">
        <f>C5807</f>
        <v/>
      </c>
      <c r="C5849" s="109"/>
      <c r="D5849" s="109" t="s">
        <v>34</v>
      </c>
      <c r="E5849" s="110"/>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7" t="str">
        <f>Comitente</f>
        <v>CA.ME. SAN JUAN SOCIEDAD DEL ESTADO</v>
      </c>
      <c r="C5852" s="92"/>
      <c r="D5852" s="98"/>
      <c r="E5852" s="98"/>
      <c r="F5852" s="99"/>
      <c r="G5852" s="273"/>
    </row>
    <row r="5853" spans="1:7" ht="24" customHeight="1" x14ac:dyDescent="0.2">
      <c r="A5853" s="272" t="s">
        <v>603</v>
      </c>
      <c r="B5853" s="97">
        <f>Contratista</f>
        <v>0</v>
      </c>
      <c r="C5853" s="93"/>
      <c r="D5853" s="93"/>
      <c r="E5853" s="93"/>
      <c r="F5853" s="100"/>
      <c r="G5853" s="274"/>
    </row>
    <row r="5854" spans="1:7" ht="24" customHeight="1" x14ac:dyDescent="0.2">
      <c r="A5854" s="272" t="s">
        <v>24</v>
      </c>
      <c r="B5854" s="97" t="str">
        <f>Obra</f>
        <v>CIERRE PERIMETRAL - OBRA CIVIL Ca.Me. SAN JUAN S.E.</v>
      </c>
      <c r="C5854" s="93"/>
      <c r="D5854" s="93"/>
      <c r="E5854" s="93"/>
      <c r="F5854" s="100" t="s">
        <v>38</v>
      </c>
      <c r="G5854" s="275">
        <f>Fecha_Base</f>
        <v>44711</v>
      </c>
    </row>
    <row r="5855" spans="1:7" ht="24" customHeight="1" x14ac:dyDescent="0.2">
      <c r="A5855" s="276" t="s">
        <v>601</v>
      </c>
      <c r="B5855" s="94" t="str">
        <f>Ubicación</f>
        <v>DEPARTAMENTO SARMIENTO</v>
      </c>
      <c r="C5855" s="94"/>
      <c r="D5855" s="101"/>
      <c r="E5855" s="102"/>
      <c r="F5855" s="103"/>
      <c r="G5855" s="277"/>
    </row>
    <row r="5856" spans="1:7" ht="24" customHeight="1" x14ac:dyDescent="0.2">
      <c r="A5856" s="276" t="s">
        <v>39</v>
      </c>
      <c r="B5856" s="104" t="str">
        <f>IFERROR(VALUE(LEFT(B5857,FIND(".",B5857)-1)),"")</f>
        <v/>
      </c>
      <c r="C5856" s="95" t="str">
        <f>IFERROR(VLOOKUP(B5856,Tabla_CyP,2,FALSE),"")</f>
        <v/>
      </c>
      <c r="D5856" s="95"/>
      <c r="E5856" s="102"/>
      <c r="F5856" s="103"/>
      <c r="G5856" s="277"/>
    </row>
    <row r="5857" spans="1:123" ht="24" customHeight="1" x14ac:dyDescent="0.2">
      <c r="A5857" s="276" t="s">
        <v>25</v>
      </c>
      <c r="B5857" s="105" t="str">
        <f>IFERROR(VLOOKUP(COUNTIF($A$1:A5857,"ANALISIS DE PRECIOS"),Tabla_NumeroItem,2,FALSE),"")</f>
        <v/>
      </c>
      <c r="C5857" s="95" t="str">
        <f>IFERROR(VLOOKUP(B5857,Tabla_CyP,2,FALSE),"")</f>
        <v/>
      </c>
      <c r="D5857" s="101"/>
      <c r="E5857" s="102"/>
      <c r="F5857" s="100" t="s">
        <v>26</v>
      </c>
      <c r="G5857" s="278" t="str">
        <f>IFERROR(VLOOKUP(B5857,Tabla_CyP,4,FALSE),"")</f>
        <v/>
      </c>
    </row>
    <row r="5858" spans="1:123" ht="24" customHeight="1" x14ac:dyDescent="0.2">
      <c r="A5858" s="276"/>
      <c r="B5858" s="94"/>
      <c r="C5858" s="95"/>
      <c r="D5858" s="101"/>
      <c r="E5858" s="102"/>
      <c r="F5858" s="103"/>
      <c r="G5858" s="277"/>
    </row>
    <row r="5859" spans="1:123" ht="24" customHeight="1" x14ac:dyDescent="0.2">
      <c r="A5859" s="378" t="s">
        <v>507</v>
      </c>
      <c r="B5859" s="379"/>
      <c r="C5859" s="380" t="s">
        <v>0</v>
      </c>
      <c r="D5859" s="380" t="s">
        <v>27</v>
      </c>
      <c r="E5859" s="386" t="s">
        <v>28</v>
      </c>
      <c r="F5859" s="388" t="s">
        <v>29</v>
      </c>
      <c r="G5859" s="388" t="s">
        <v>30</v>
      </c>
    </row>
    <row r="5860" spans="1:123" s="107" customFormat="1" ht="24" customHeight="1" x14ac:dyDescent="0.2">
      <c r="A5860" s="106" t="s">
        <v>508</v>
      </c>
      <c r="B5860" s="106" t="s">
        <v>509</v>
      </c>
      <c r="C5860" s="381"/>
      <c r="D5860" s="381"/>
      <c r="E5860" s="387"/>
      <c r="F5860" s="389"/>
      <c r="G5860" s="389"/>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9"/>
      <c r="B5861" s="108"/>
      <c r="C5861" s="267" t="s">
        <v>604</v>
      </c>
      <c r="D5861" s="109"/>
      <c r="E5861" s="110"/>
      <c r="F5861" s="111"/>
      <c r="G5861" s="280"/>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1">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1">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1">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1">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1">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1">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1">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1">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1">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1">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1">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1">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1">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1">
        <f t="shared" si="1760"/>
        <v>0</v>
      </c>
    </row>
    <row r="5876" spans="1:7" ht="24" customHeight="1" x14ac:dyDescent="0.2">
      <c r="A5876" s="282"/>
      <c r="B5876" s="95"/>
      <c r="C5876" s="95"/>
      <c r="D5876" s="101"/>
      <c r="E5876" s="102"/>
      <c r="F5876" s="268" t="s">
        <v>31</v>
      </c>
      <c r="G5876" s="283">
        <f>SUBTOTAL(9,G5862:G5875)</f>
        <v>0</v>
      </c>
    </row>
    <row r="5877" spans="1:7" ht="24" customHeight="1" x14ac:dyDescent="0.2">
      <c r="A5877" s="282"/>
      <c r="B5877" s="95"/>
      <c r="C5877" s="266" t="s">
        <v>605</v>
      </c>
      <c r="D5877" s="101"/>
      <c r="E5877" s="102"/>
      <c r="F5877" s="103"/>
      <c r="G5877" s="284"/>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1">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1">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1">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1">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1">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1">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1">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1">
        <f t="shared" si="1765"/>
        <v>0</v>
      </c>
    </row>
    <row r="5886" spans="1:7" ht="24" customHeight="1" x14ac:dyDescent="0.2">
      <c r="A5886" s="282"/>
      <c r="B5886" s="95"/>
      <c r="C5886" s="95"/>
      <c r="D5886" s="101"/>
      <c r="E5886" s="102"/>
      <c r="F5886" s="268" t="s">
        <v>32</v>
      </c>
      <c r="G5886" s="283">
        <f>SUBTOTAL(9,G5878:G5885)</f>
        <v>0</v>
      </c>
    </row>
    <row r="5887" spans="1:7" ht="24" customHeight="1" x14ac:dyDescent="0.2">
      <c r="A5887" s="282"/>
      <c r="B5887" s="95"/>
      <c r="C5887" s="266" t="s">
        <v>606</v>
      </c>
      <c r="D5887" s="101"/>
      <c r="E5887" s="102"/>
      <c r="F5887" s="103"/>
      <c r="G5887" s="284"/>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1">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1">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1">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1">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1">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1">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1">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1">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1">
        <f t="shared" si="1770"/>
        <v>0</v>
      </c>
    </row>
    <row r="5897" spans="1:7" ht="24" customHeight="1" x14ac:dyDescent="0.2">
      <c r="A5897" s="285"/>
      <c r="B5897" s="101"/>
      <c r="C5897" s="95"/>
      <c r="D5897" s="101"/>
      <c r="E5897" s="102"/>
      <c r="F5897" s="268" t="s">
        <v>33</v>
      </c>
      <c r="G5897" s="283">
        <f>SUBTOTAL(9,G5888:G5896)</f>
        <v>0</v>
      </c>
    </row>
    <row r="5898" spans="1:7" ht="24" customHeight="1" x14ac:dyDescent="0.2">
      <c r="A5898" s="286"/>
      <c r="B5898" s="101"/>
      <c r="C5898" s="95"/>
      <c r="D5898" s="101"/>
      <c r="E5898" s="102"/>
      <c r="F5898" s="103"/>
      <c r="G5898" s="284"/>
    </row>
    <row r="5899" spans="1:7" ht="24" customHeight="1" x14ac:dyDescent="0.2">
      <c r="A5899" s="287" t="str">
        <f>B5857</f>
        <v/>
      </c>
      <c r="B5899" s="288" t="str">
        <f>C5857</f>
        <v/>
      </c>
      <c r="C5899" s="109"/>
      <c r="D5899" s="109" t="s">
        <v>34</v>
      </c>
      <c r="E5899" s="110"/>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7" t="str">
        <f>Comitente</f>
        <v>CA.ME. SAN JUAN SOCIEDAD DEL ESTADO</v>
      </c>
      <c r="C5902" s="92"/>
      <c r="D5902" s="98"/>
      <c r="E5902" s="98"/>
      <c r="F5902" s="99"/>
      <c r="G5902" s="273"/>
    </row>
    <row r="5903" spans="1:7" ht="24" customHeight="1" x14ac:dyDescent="0.2">
      <c r="A5903" s="272" t="s">
        <v>603</v>
      </c>
      <c r="B5903" s="97">
        <f>Contratista</f>
        <v>0</v>
      </c>
      <c r="C5903" s="93"/>
      <c r="D5903" s="93"/>
      <c r="E5903" s="93"/>
      <c r="F5903" s="100"/>
      <c r="G5903" s="274"/>
    </row>
    <row r="5904" spans="1:7" ht="24" customHeight="1" x14ac:dyDescent="0.2">
      <c r="A5904" s="272" t="s">
        <v>24</v>
      </c>
      <c r="B5904" s="97" t="str">
        <f>Obra</f>
        <v>CIERRE PERIMETRAL - OBRA CIVIL Ca.Me. SAN JUAN S.E.</v>
      </c>
      <c r="C5904" s="93"/>
      <c r="D5904" s="93"/>
      <c r="E5904" s="93"/>
      <c r="F5904" s="100" t="s">
        <v>38</v>
      </c>
      <c r="G5904" s="275">
        <f>Fecha_Base</f>
        <v>44711</v>
      </c>
    </row>
    <row r="5905" spans="1:123" ht="24" customHeight="1" x14ac:dyDescent="0.2">
      <c r="A5905" s="276" t="s">
        <v>601</v>
      </c>
      <c r="B5905" s="94" t="str">
        <f>Ubicación</f>
        <v>DEPARTAMENTO SARMIENTO</v>
      </c>
      <c r="C5905" s="94"/>
      <c r="D5905" s="101"/>
      <c r="E5905" s="102"/>
      <c r="F5905" s="103"/>
      <c r="G5905" s="277"/>
    </row>
    <row r="5906" spans="1:123" ht="24" customHeight="1" x14ac:dyDescent="0.2">
      <c r="A5906" s="276" t="s">
        <v>39</v>
      </c>
      <c r="B5906" s="104" t="str">
        <f>IFERROR(VALUE(LEFT(B5907,FIND(".",B5907)-1)),"")</f>
        <v/>
      </c>
      <c r="C5906" s="95" t="str">
        <f>IFERROR(VLOOKUP(B5906,Tabla_CyP,2,FALSE),"")</f>
        <v/>
      </c>
      <c r="D5906" s="95"/>
      <c r="E5906" s="102"/>
      <c r="F5906" s="103"/>
      <c r="G5906" s="277"/>
    </row>
    <row r="5907" spans="1:123" ht="24" customHeight="1" x14ac:dyDescent="0.2">
      <c r="A5907" s="276" t="s">
        <v>25</v>
      </c>
      <c r="B5907" s="105" t="str">
        <f>IFERROR(VLOOKUP(COUNTIF($A$1:A5907,"ANALISIS DE PRECIOS"),Tabla_NumeroItem,2,FALSE),"")</f>
        <v/>
      </c>
      <c r="C5907" s="344" t="str">
        <f>IFERROR(VLOOKUP(B5907,Tabla_CyP,2,FALSE),"")</f>
        <v/>
      </c>
      <c r="D5907" s="344"/>
      <c r="E5907" s="344"/>
      <c r="F5907" s="100" t="s">
        <v>26</v>
      </c>
      <c r="G5907" s="278" t="str">
        <f>IFERROR(VLOOKUP(B5907,Tabla_CyP,4,FALSE),"")</f>
        <v/>
      </c>
    </row>
    <row r="5908" spans="1:123" ht="24" customHeight="1" x14ac:dyDescent="0.2">
      <c r="A5908" s="276"/>
      <c r="B5908" s="94"/>
      <c r="C5908" s="345"/>
      <c r="D5908" s="345"/>
      <c r="E5908" s="345"/>
      <c r="F5908" s="103"/>
      <c r="G5908" s="277"/>
    </row>
    <row r="5909" spans="1:123" ht="24" customHeight="1" x14ac:dyDescent="0.2">
      <c r="A5909" s="378" t="s">
        <v>507</v>
      </c>
      <c r="B5909" s="379"/>
      <c r="C5909" s="380" t="s">
        <v>0</v>
      </c>
      <c r="D5909" s="380" t="s">
        <v>27</v>
      </c>
      <c r="E5909" s="386" t="s">
        <v>28</v>
      </c>
      <c r="F5909" s="388" t="s">
        <v>29</v>
      </c>
      <c r="G5909" s="388" t="s">
        <v>30</v>
      </c>
    </row>
    <row r="5910" spans="1:123" s="107" customFormat="1" ht="24" customHeight="1" x14ac:dyDescent="0.2">
      <c r="A5910" s="106" t="s">
        <v>508</v>
      </c>
      <c r="B5910" s="106" t="s">
        <v>509</v>
      </c>
      <c r="C5910" s="381"/>
      <c r="D5910" s="381"/>
      <c r="E5910" s="387"/>
      <c r="F5910" s="389"/>
      <c r="G5910" s="389"/>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9"/>
      <c r="B5911" s="108"/>
      <c r="C5911" s="267" t="s">
        <v>604</v>
      </c>
      <c r="D5911" s="109"/>
      <c r="E5911" s="110"/>
      <c r="F5911" s="111"/>
      <c r="G5911" s="280"/>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1">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1">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1">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1">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1">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1">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1">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1">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1">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1">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1">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1">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1">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1">
        <f t="shared" si="1775"/>
        <v>0</v>
      </c>
    </row>
    <row r="5926" spans="1:7" ht="24" customHeight="1" x14ac:dyDescent="0.2">
      <c r="A5926" s="282"/>
      <c r="B5926" s="95"/>
      <c r="C5926" s="95"/>
      <c r="D5926" s="101"/>
      <c r="E5926" s="102"/>
      <c r="F5926" s="268" t="s">
        <v>31</v>
      </c>
      <c r="G5926" s="283">
        <f>SUBTOTAL(9,G5912:G5925)</f>
        <v>0</v>
      </c>
    </row>
    <row r="5927" spans="1:7" ht="24" customHeight="1" x14ac:dyDescent="0.2">
      <c r="A5927" s="282"/>
      <c r="B5927" s="95"/>
      <c r="C5927" s="266" t="s">
        <v>605</v>
      </c>
      <c r="D5927" s="101"/>
      <c r="E5927" s="102"/>
      <c r="F5927" s="103"/>
      <c r="G5927" s="284"/>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1">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1">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1">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1">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1">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1">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1">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1">
        <f t="shared" si="1780"/>
        <v>0</v>
      </c>
    </row>
    <row r="5936" spans="1:7" ht="24" customHeight="1" x14ac:dyDescent="0.2">
      <c r="A5936" s="282"/>
      <c r="B5936" s="95"/>
      <c r="C5936" s="95"/>
      <c r="D5936" s="101"/>
      <c r="E5936" s="102"/>
      <c r="F5936" s="268" t="s">
        <v>32</v>
      </c>
      <c r="G5936" s="283">
        <f>SUBTOTAL(9,G5928:G5935)</f>
        <v>0</v>
      </c>
    </row>
    <row r="5937" spans="1:7" ht="24" customHeight="1" x14ac:dyDescent="0.2">
      <c r="A5937" s="282"/>
      <c r="B5937" s="95"/>
      <c r="C5937" s="266" t="s">
        <v>606</v>
      </c>
      <c r="D5937" s="101"/>
      <c r="E5937" s="102"/>
      <c r="F5937" s="103"/>
      <c r="G5937" s="284"/>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1">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1">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1">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1">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1">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1">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1">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1">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1">
        <f t="shared" si="1785"/>
        <v>0</v>
      </c>
    </row>
    <row r="5947" spans="1:7" ht="24" customHeight="1" x14ac:dyDescent="0.2">
      <c r="A5947" s="285"/>
      <c r="B5947" s="101"/>
      <c r="C5947" s="95"/>
      <c r="D5947" s="101"/>
      <c r="E5947" s="102"/>
      <c r="F5947" s="268" t="s">
        <v>33</v>
      </c>
      <c r="G5947" s="283">
        <f>SUBTOTAL(9,G5938:G5946)</f>
        <v>0</v>
      </c>
    </row>
    <row r="5948" spans="1:7" ht="24" customHeight="1" x14ac:dyDescent="0.2">
      <c r="A5948" s="286"/>
      <c r="B5948" s="101"/>
      <c r="C5948" s="95"/>
      <c r="D5948" s="101"/>
      <c r="E5948" s="102"/>
      <c r="F5948" s="103"/>
      <c r="G5948" s="284"/>
    </row>
    <row r="5949" spans="1:7" ht="24" customHeight="1" x14ac:dyDescent="0.2">
      <c r="A5949" s="287" t="str">
        <f>B5907</f>
        <v/>
      </c>
      <c r="B5949" s="288" t="str">
        <f>C5907</f>
        <v/>
      </c>
      <c r="C5949" s="109"/>
      <c r="D5949" s="109" t="s">
        <v>34</v>
      </c>
      <c r="E5949" s="110"/>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7" t="str">
        <f>Comitente</f>
        <v>CA.ME. SAN JUAN SOCIEDAD DEL ESTADO</v>
      </c>
      <c r="C5952" s="92"/>
      <c r="D5952" s="98"/>
      <c r="E5952" s="98"/>
      <c r="F5952" s="99"/>
      <c r="G5952" s="273"/>
    </row>
    <row r="5953" spans="1:123" ht="24" customHeight="1" x14ac:dyDescent="0.2">
      <c r="A5953" s="272" t="s">
        <v>603</v>
      </c>
      <c r="B5953" s="97">
        <f>Contratista</f>
        <v>0</v>
      </c>
      <c r="C5953" s="93"/>
      <c r="D5953" s="93"/>
      <c r="E5953" s="93"/>
      <c r="F5953" s="100"/>
      <c r="G5953" s="274"/>
    </row>
    <row r="5954" spans="1:123" ht="24" customHeight="1" x14ac:dyDescent="0.2">
      <c r="A5954" s="272" t="s">
        <v>24</v>
      </c>
      <c r="B5954" s="97" t="str">
        <f>Obra</f>
        <v>CIERRE PERIMETRAL - OBRA CIVIL Ca.Me. SAN JUAN S.E.</v>
      </c>
      <c r="C5954" s="93"/>
      <c r="D5954" s="93"/>
      <c r="E5954" s="93"/>
      <c r="F5954" s="100" t="s">
        <v>38</v>
      </c>
      <c r="G5954" s="275">
        <f>Fecha_Base</f>
        <v>44711</v>
      </c>
    </row>
    <row r="5955" spans="1:123" ht="24" customHeight="1" x14ac:dyDescent="0.2">
      <c r="A5955" s="276" t="s">
        <v>601</v>
      </c>
      <c r="B5955" s="94" t="str">
        <f>Ubicación</f>
        <v>DEPARTAMENTO SARMIENTO</v>
      </c>
      <c r="C5955" s="94"/>
      <c r="D5955" s="101"/>
      <c r="E5955" s="102"/>
      <c r="F5955" s="103"/>
      <c r="G5955" s="277"/>
    </row>
    <row r="5956" spans="1:123" ht="24" customHeight="1" x14ac:dyDescent="0.2">
      <c r="A5956" s="276" t="s">
        <v>39</v>
      </c>
      <c r="B5956" s="104" t="str">
        <f>IFERROR(VALUE(LEFT(B5957,FIND(".",B5957)-1)),"")</f>
        <v/>
      </c>
      <c r="C5956" s="95" t="str">
        <f>IFERROR(VLOOKUP(B5956,Tabla_CyP,2,FALSE),"")</f>
        <v/>
      </c>
      <c r="D5956" s="95"/>
      <c r="E5956" s="102"/>
      <c r="F5956" s="103"/>
      <c r="G5956" s="277"/>
    </row>
    <row r="5957" spans="1:123" ht="24" customHeight="1" x14ac:dyDescent="0.2">
      <c r="A5957" s="276" t="s">
        <v>25</v>
      </c>
      <c r="B5957" s="105" t="str">
        <f>IFERROR(VLOOKUP(COUNTIF($A$1:A5957,"ANALISIS DE PRECIOS"),Tabla_NumeroItem,2,FALSE),"")</f>
        <v/>
      </c>
      <c r="C5957" s="95" t="str">
        <f>IFERROR(VLOOKUP(B5957,Tabla_CyP,2,FALSE),"")</f>
        <v/>
      </c>
      <c r="D5957" s="101"/>
      <c r="E5957" s="102"/>
      <c r="F5957" s="100" t="s">
        <v>26</v>
      </c>
      <c r="G5957" s="278" t="str">
        <f>IFERROR(VLOOKUP(B5957,Tabla_CyP,4,FALSE),"")</f>
        <v/>
      </c>
    </row>
    <row r="5958" spans="1:123" ht="24" customHeight="1" x14ac:dyDescent="0.2">
      <c r="A5958" s="276"/>
      <c r="B5958" s="94"/>
      <c r="C5958" s="95"/>
      <c r="D5958" s="101"/>
      <c r="E5958" s="102"/>
      <c r="F5958" s="103"/>
      <c r="G5958" s="277"/>
    </row>
    <row r="5959" spans="1:123" ht="24" customHeight="1" x14ac:dyDescent="0.2">
      <c r="A5959" s="378" t="s">
        <v>507</v>
      </c>
      <c r="B5959" s="379"/>
      <c r="C5959" s="380" t="s">
        <v>0</v>
      </c>
      <c r="D5959" s="380" t="s">
        <v>27</v>
      </c>
      <c r="E5959" s="386" t="s">
        <v>28</v>
      </c>
      <c r="F5959" s="388" t="s">
        <v>29</v>
      </c>
      <c r="G5959" s="388" t="s">
        <v>30</v>
      </c>
    </row>
    <row r="5960" spans="1:123" s="107" customFormat="1" ht="24" customHeight="1" x14ac:dyDescent="0.2">
      <c r="A5960" s="106" t="s">
        <v>508</v>
      </c>
      <c r="B5960" s="106" t="s">
        <v>509</v>
      </c>
      <c r="C5960" s="381"/>
      <c r="D5960" s="381"/>
      <c r="E5960" s="387"/>
      <c r="F5960" s="389"/>
      <c r="G5960" s="389"/>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9"/>
      <c r="B5961" s="108"/>
      <c r="C5961" s="267" t="s">
        <v>604</v>
      </c>
      <c r="D5961" s="109"/>
      <c r="E5961" s="110"/>
      <c r="F5961" s="111"/>
      <c r="G5961" s="280"/>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1">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1">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1">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1">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1">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1">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1">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1">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1">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1">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1">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1">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1">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1">
        <f t="shared" si="1790"/>
        <v>0</v>
      </c>
    </row>
    <row r="5976" spans="1:7" ht="24" customHeight="1" x14ac:dyDescent="0.2">
      <c r="A5976" s="282"/>
      <c r="B5976" s="95"/>
      <c r="C5976" s="95"/>
      <c r="D5976" s="101"/>
      <c r="E5976" s="102"/>
      <c r="F5976" s="268" t="s">
        <v>31</v>
      </c>
      <c r="G5976" s="283">
        <f>SUBTOTAL(9,G5962:G5975)</f>
        <v>0</v>
      </c>
    </row>
    <row r="5977" spans="1:7" ht="24" customHeight="1" x14ac:dyDescent="0.2">
      <c r="A5977" s="282"/>
      <c r="B5977" s="95"/>
      <c r="C5977" s="266" t="s">
        <v>605</v>
      </c>
      <c r="D5977" s="101"/>
      <c r="E5977" s="102"/>
      <c r="F5977" s="103"/>
      <c r="G5977" s="284"/>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1">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1">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1">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1">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1">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1">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1">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1">
        <f t="shared" si="1795"/>
        <v>0</v>
      </c>
    </row>
    <row r="5986" spans="1:7" ht="24" customHeight="1" x14ac:dyDescent="0.2">
      <c r="A5986" s="282"/>
      <c r="B5986" s="95"/>
      <c r="C5986" s="95"/>
      <c r="D5986" s="101"/>
      <c r="E5986" s="102"/>
      <c r="F5986" s="268" t="s">
        <v>32</v>
      </c>
      <c r="G5986" s="283">
        <f>SUBTOTAL(9,G5978:G5985)</f>
        <v>0</v>
      </c>
    </row>
    <row r="5987" spans="1:7" ht="24" customHeight="1" x14ac:dyDescent="0.2">
      <c r="A5987" s="282"/>
      <c r="B5987" s="95"/>
      <c r="C5987" s="266" t="s">
        <v>606</v>
      </c>
      <c r="D5987" s="101"/>
      <c r="E5987" s="102"/>
      <c r="F5987" s="103"/>
      <c r="G5987" s="284"/>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1">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1">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1">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1">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1">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1">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1">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1">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1">
        <f t="shared" si="1800"/>
        <v>0</v>
      </c>
    </row>
    <row r="5997" spans="1:7" ht="24" customHeight="1" x14ac:dyDescent="0.2">
      <c r="A5997" s="285"/>
      <c r="B5997" s="101"/>
      <c r="C5997" s="95"/>
      <c r="D5997" s="101"/>
      <c r="E5997" s="102"/>
      <c r="F5997" s="268" t="s">
        <v>33</v>
      </c>
      <c r="G5997" s="283">
        <f>SUBTOTAL(9,G5988:G5996)</f>
        <v>0</v>
      </c>
    </row>
    <row r="5998" spans="1:7" ht="24" customHeight="1" x14ac:dyDescent="0.2">
      <c r="A5998" s="286"/>
      <c r="B5998" s="101"/>
      <c r="C5998" s="95"/>
      <c r="D5998" s="101"/>
      <c r="E5998" s="102"/>
      <c r="F5998" s="103"/>
      <c r="G5998" s="284"/>
    </row>
    <row r="5999" spans="1:7" ht="24" customHeight="1" x14ac:dyDescent="0.2">
      <c r="A5999" s="287" t="str">
        <f>B5957</f>
        <v/>
      </c>
      <c r="B5999" s="288" t="str">
        <f>C5957</f>
        <v/>
      </c>
      <c r="C5999" s="109"/>
      <c r="D5999" s="109" t="s">
        <v>34</v>
      </c>
      <c r="E5999" s="110"/>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7" t="str">
        <f>Comitente</f>
        <v>CA.ME. SAN JUAN SOCIEDAD DEL ESTADO</v>
      </c>
      <c r="C6002" s="92"/>
      <c r="D6002" s="98"/>
      <c r="E6002" s="98"/>
      <c r="F6002" s="99"/>
      <c r="G6002" s="273"/>
    </row>
    <row r="6003" spans="1:123" ht="24" customHeight="1" x14ac:dyDescent="0.2">
      <c r="A6003" s="272" t="s">
        <v>603</v>
      </c>
      <c r="B6003" s="97">
        <f>Contratista</f>
        <v>0</v>
      </c>
      <c r="C6003" s="93"/>
      <c r="D6003" s="93"/>
      <c r="E6003" s="93"/>
      <c r="F6003" s="100"/>
      <c r="G6003" s="274"/>
    </row>
    <row r="6004" spans="1:123" ht="24" customHeight="1" x14ac:dyDescent="0.2">
      <c r="A6004" s="272" t="s">
        <v>24</v>
      </c>
      <c r="B6004" s="97" t="str">
        <f>Obra</f>
        <v>CIERRE PERIMETRAL - OBRA CIVIL Ca.Me. SAN JUAN S.E.</v>
      </c>
      <c r="C6004" s="93"/>
      <c r="D6004" s="93"/>
      <c r="E6004" s="93"/>
      <c r="F6004" s="100" t="s">
        <v>38</v>
      </c>
      <c r="G6004" s="275">
        <f>Fecha_Base</f>
        <v>44711</v>
      </c>
    </row>
    <row r="6005" spans="1:123" ht="24" customHeight="1" x14ac:dyDescent="0.2">
      <c r="A6005" s="276" t="s">
        <v>601</v>
      </c>
      <c r="B6005" s="94" t="str">
        <f>Ubicación</f>
        <v>DEPARTAMENTO SARMIENTO</v>
      </c>
      <c r="C6005" s="94"/>
      <c r="D6005" s="101"/>
      <c r="E6005" s="102"/>
      <c r="F6005" s="103"/>
      <c r="G6005" s="277"/>
    </row>
    <row r="6006" spans="1:123" ht="24" customHeight="1" x14ac:dyDescent="0.2">
      <c r="A6006" s="276" t="s">
        <v>39</v>
      </c>
      <c r="B6006" s="104" t="str">
        <f>IFERROR(VALUE(LEFT(B6007,FIND(".",B6007)-1)),"")</f>
        <v/>
      </c>
      <c r="C6006" s="95" t="str">
        <f>IFERROR(VLOOKUP(B6006,Tabla_CyP,2,FALSE),"")</f>
        <v/>
      </c>
      <c r="D6006" s="95"/>
      <c r="E6006" s="102"/>
      <c r="F6006" s="103"/>
      <c r="G6006" s="277"/>
    </row>
    <row r="6007" spans="1:123" ht="24" customHeight="1" x14ac:dyDescent="0.2">
      <c r="A6007" s="276" t="s">
        <v>25</v>
      </c>
      <c r="B6007" s="105" t="str">
        <f>IFERROR(VLOOKUP(COUNTIF($A$1:A6007,"ANALISIS DE PRECIOS"),Tabla_NumeroItem,2,FALSE),"")</f>
        <v/>
      </c>
      <c r="C6007" s="95" t="str">
        <f>IFERROR(VLOOKUP(B6007,Tabla_CyP,2,FALSE),"")</f>
        <v/>
      </c>
      <c r="D6007" s="101"/>
      <c r="E6007" s="102"/>
      <c r="F6007" s="100" t="s">
        <v>26</v>
      </c>
      <c r="G6007" s="278" t="str">
        <f>IFERROR(VLOOKUP(B6007,Tabla_CyP,4,FALSE),"")</f>
        <v/>
      </c>
    </row>
    <row r="6008" spans="1:123" ht="24" customHeight="1" x14ac:dyDescent="0.2">
      <c r="A6008" s="276"/>
      <c r="B6008" s="94"/>
      <c r="C6008" s="95"/>
      <c r="D6008" s="101"/>
      <c r="E6008" s="102"/>
      <c r="F6008" s="103"/>
      <c r="G6008" s="277"/>
    </row>
    <row r="6009" spans="1:123" ht="24" customHeight="1" x14ac:dyDescent="0.2">
      <c r="A6009" s="378" t="s">
        <v>507</v>
      </c>
      <c r="B6009" s="379"/>
      <c r="C6009" s="380" t="s">
        <v>0</v>
      </c>
      <c r="D6009" s="380" t="s">
        <v>27</v>
      </c>
      <c r="E6009" s="386" t="s">
        <v>28</v>
      </c>
      <c r="F6009" s="388" t="s">
        <v>29</v>
      </c>
      <c r="G6009" s="388" t="s">
        <v>30</v>
      </c>
    </row>
    <row r="6010" spans="1:123" s="107" customFormat="1" ht="24" customHeight="1" x14ac:dyDescent="0.2">
      <c r="A6010" s="106" t="s">
        <v>508</v>
      </c>
      <c r="B6010" s="106" t="s">
        <v>509</v>
      </c>
      <c r="C6010" s="381"/>
      <c r="D6010" s="381"/>
      <c r="E6010" s="387"/>
      <c r="F6010" s="389"/>
      <c r="G6010" s="389"/>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9"/>
      <c r="B6011" s="108"/>
      <c r="C6011" s="267" t="s">
        <v>604</v>
      </c>
      <c r="D6011" s="109"/>
      <c r="E6011" s="110"/>
      <c r="F6011" s="111"/>
      <c r="G6011" s="280"/>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1">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1">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1">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1">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1">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1">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1">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1">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1">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1">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1">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1">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1">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1">
        <f t="shared" si="1805"/>
        <v>0</v>
      </c>
    </row>
    <row r="6026" spans="1:7" ht="24" customHeight="1" x14ac:dyDescent="0.2">
      <c r="A6026" s="282"/>
      <c r="B6026" s="95"/>
      <c r="C6026" s="95"/>
      <c r="D6026" s="101"/>
      <c r="E6026" s="102"/>
      <c r="F6026" s="268" t="s">
        <v>31</v>
      </c>
      <c r="G6026" s="283">
        <f>SUBTOTAL(9,G6012:G6025)</f>
        <v>0</v>
      </c>
    </row>
    <row r="6027" spans="1:7" ht="24" customHeight="1" x14ac:dyDescent="0.2">
      <c r="A6027" s="282"/>
      <c r="B6027" s="95"/>
      <c r="C6027" s="266" t="s">
        <v>605</v>
      </c>
      <c r="D6027" s="101"/>
      <c r="E6027" s="102"/>
      <c r="F6027" s="103"/>
      <c r="G6027" s="284"/>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1">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1">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1">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1">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1">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1">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1">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1">
        <f t="shared" si="1810"/>
        <v>0</v>
      </c>
    </row>
    <row r="6036" spans="1:7" ht="24" customHeight="1" x14ac:dyDescent="0.2">
      <c r="A6036" s="282"/>
      <c r="B6036" s="95"/>
      <c r="C6036" s="95"/>
      <c r="D6036" s="101"/>
      <c r="E6036" s="102"/>
      <c r="F6036" s="268" t="s">
        <v>32</v>
      </c>
      <c r="G6036" s="283">
        <f>SUBTOTAL(9,G6028:G6035)</f>
        <v>0</v>
      </c>
    </row>
    <row r="6037" spans="1:7" ht="24" customHeight="1" x14ac:dyDescent="0.2">
      <c r="A6037" s="282"/>
      <c r="B6037" s="95"/>
      <c r="C6037" s="266" t="s">
        <v>606</v>
      </c>
      <c r="D6037" s="101"/>
      <c r="E6037" s="102"/>
      <c r="F6037" s="103"/>
      <c r="G6037" s="284"/>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1">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1">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1">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1">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1">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1">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1">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1">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1">
        <f t="shared" si="1815"/>
        <v>0</v>
      </c>
    </row>
    <row r="6047" spans="1:7" ht="24" customHeight="1" x14ac:dyDescent="0.2">
      <c r="A6047" s="285"/>
      <c r="B6047" s="101"/>
      <c r="C6047" s="95"/>
      <c r="D6047" s="101"/>
      <c r="E6047" s="102"/>
      <c r="F6047" s="268" t="s">
        <v>33</v>
      </c>
      <c r="G6047" s="283">
        <f>SUBTOTAL(9,G6038:G6046)</f>
        <v>0</v>
      </c>
    </row>
    <row r="6048" spans="1:7" ht="24" customHeight="1" x14ac:dyDescent="0.2">
      <c r="A6048" s="286"/>
      <c r="B6048" s="101"/>
      <c r="C6048" s="95"/>
      <c r="D6048" s="101"/>
      <c r="E6048" s="102"/>
      <c r="F6048" s="103"/>
      <c r="G6048" s="284"/>
    </row>
    <row r="6049" spans="1:123" ht="24" customHeight="1" x14ac:dyDescent="0.2">
      <c r="A6049" s="287" t="str">
        <f>B6007</f>
        <v/>
      </c>
      <c r="B6049" s="288" t="str">
        <f>C6007</f>
        <v/>
      </c>
      <c r="C6049" s="109"/>
      <c r="D6049" s="109" t="s">
        <v>34</v>
      </c>
      <c r="E6049" s="110"/>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7" t="str">
        <f>Comitente</f>
        <v>CA.ME. SAN JUAN SOCIEDAD DEL ESTADO</v>
      </c>
      <c r="C6052" s="92"/>
      <c r="D6052" s="98"/>
      <c r="E6052" s="98"/>
      <c r="F6052" s="99"/>
      <c r="G6052" s="273"/>
    </row>
    <row r="6053" spans="1:123" ht="24" customHeight="1" x14ac:dyDescent="0.2">
      <c r="A6053" s="272" t="s">
        <v>603</v>
      </c>
      <c r="B6053" s="97">
        <f>Contratista</f>
        <v>0</v>
      </c>
      <c r="C6053" s="93"/>
      <c r="D6053" s="93"/>
      <c r="E6053" s="93"/>
      <c r="F6053" s="100"/>
      <c r="G6053" s="274"/>
    </row>
    <row r="6054" spans="1:123" ht="24" customHeight="1" x14ac:dyDescent="0.2">
      <c r="A6054" s="272" t="s">
        <v>24</v>
      </c>
      <c r="B6054" s="97" t="str">
        <f>Obra</f>
        <v>CIERRE PERIMETRAL - OBRA CIVIL Ca.Me. SAN JUAN S.E.</v>
      </c>
      <c r="C6054" s="93"/>
      <c r="D6054" s="93"/>
      <c r="E6054" s="93"/>
      <c r="F6054" s="100" t="s">
        <v>38</v>
      </c>
      <c r="G6054" s="275">
        <f>Fecha_Base</f>
        <v>44711</v>
      </c>
    </row>
    <row r="6055" spans="1:123" ht="24" customHeight="1" x14ac:dyDescent="0.2">
      <c r="A6055" s="276" t="s">
        <v>601</v>
      </c>
      <c r="B6055" s="94" t="str">
        <f>Ubicación</f>
        <v>DEPARTAMENTO SARMIENTO</v>
      </c>
      <c r="C6055" s="94"/>
      <c r="D6055" s="101"/>
      <c r="E6055" s="102"/>
      <c r="F6055" s="103"/>
      <c r="G6055" s="277"/>
    </row>
    <row r="6056" spans="1:123" ht="24" customHeight="1" x14ac:dyDescent="0.2">
      <c r="A6056" s="276" t="s">
        <v>39</v>
      </c>
      <c r="B6056" s="104" t="str">
        <f>IFERROR(VALUE(LEFT(B6057,FIND(".",B6057)-1)),"")</f>
        <v/>
      </c>
      <c r="C6056" s="95" t="str">
        <f>IFERROR(VLOOKUP(B6056,Tabla_CyP,2,FALSE),"")</f>
        <v/>
      </c>
      <c r="D6056" s="95"/>
      <c r="E6056" s="102"/>
      <c r="F6056" s="103"/>
      <c r="G6056" s="277"/>
    </row>
    <row r="6057" spans="1:123" ht="24" customHeight="1" x14ac:dyDescent="0.2">
      <c r="A6057" s="276" t="s">
        <v>25</v>
      </c>
      <c r="B6057" s="105" t="str">
        <f>IFERROR(VLOOKUP(COUNTIF($A$1:A6057,"ANALISIS DE PRECIOS"),Tabla_NumeroItem,2,FALSE),"")</f>
        <v/>
      </c>
      <c r="C6057" s="95" t="str">
        <f>IFERROR(VLOOKUP(B6057,Tabla_CyP,2,FALSE),"")</f>
        <v/>
      </c>
      <c r="D6057" s="101"/>
      <c r="E6057" s="102"/>
      <c r="F6057" s="100" t="s">
        <v>26</v>
      </c>
      <c r="G6057" s="278" t="str">
        <f>IFERROR(VLOOKUP(B6057,Tabla_CyP,4,FALSE),"")</f>
        <v/>
      </c>
    </row>
    <row r="6058" spans="1:123" ht="24" customHeight="1" x14ac:dyDescent="0.2">
      <c r="A6058" s="276"/>
      <c r="B6058" s="94"/>
      <c r="C6058" s="95"/>
      <c r="D6058" s="101"/>
      <c r="E6058" s="102"/>
      <c r="F6058" s="103"/>
      <c r="G6058" s="277"/>
    </row>
    <row r="6059" spans="1:123" ht="24" customHeight="1" x14ac:dyDescent="0.2">
      <c r="A6059" s="378" t="s">
        <v>507</v>
      </c>
      <c r="B6059" s="379"/>
      <c r="C6059" s="380" t="s">
        <v>0</v>
      </c>
      <c r="D6059" s="380" t="s">
        <v>27</v>
      </c>
      <c r="E6059" s="386" t="s">
        <v>28</v>
      </c>
      <c r="F6059" s="388" t="s">
        <v>29</v>
      </c>
      <c r="G6059" s="388" t="s">
        <v>30</v>
      </c>
    </row>
    <row r="6060" spans="1:123" s="107" customFormat="1" ht="24" customHeight="1" x14ac:dyDescent="0.2">
      <c r="A6060" s="106" t="s">
        <v>508</v>
      </c>
      <c r="B6060" s="106" t="s">
        <v>509</v>
      </c>
      <c r="C6060" s="381"/>
      <c r="D6060" s="381"/>
      <c r="E6060" s="387"/>
      <c r="F6060" s="389"/>
      <c r="G6060" s="389"/>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9"/>
      <c r="B6061" s="108"/>
      <c r="C6061" s="267" t="s">
        <v>604</v>
      </c>
      <c r="D6061" s="109"/>
      <c r="E6061" s="110"/>
      <c r="F6061" s="111"/>
      <c r="G6061" s="280"/>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1">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1">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1">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1">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1">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1">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1">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1">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1">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1">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1">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1">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1">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1">
        <f t="shared" si="1820"/>
        <v>0</v>
      </c>
    </row>
    <row r="6076" spans="1:7" ht="24" customHeight="1" x14ac:dyDescent="0.2">
      <c r="A6076" s="282"/>
      <c r="B6076" s="95"/>
      <c r="C6076" s="95"/>
      <c r="D6076" s="101"/>
      <c r="E6076" s="102"/>
      <c r="F6076" s="268" t="s">
        <v>31</v>
      </c>
      <c r="G6076" s="283">
        <f>SUBTOTAL(9,G6062:G6075)</f>
        <v>0</v>
      </c>
    </row>
    <row r="6077" spans="1:7" ht="24" customHeight="1" x14ac:dyDescent="0.2">
      <c r="A6077" s="282"/>
      <c r="B6077" s="95"/>
      <c r="C6077" s="266" t="s">
        <v>605</v>
      </c>
      <c r="D6077" s="101"/>
      <c r="E6077" s="102"/>
      <c r="F6077" s="103"/>
      <c r="G6077" s="284"/>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1">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1">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1">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1">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1">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1">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1">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1">
        <f t="shared" si="1825"/>
        <v>0</v>
      </c>
    </row>
    <row r="6086" spans="1:7" ht="24" customHeight="1" x14ac:dyDescent="0.2">
      <c r="A6086" s="282"/>
      <c r="B6086" s="95"/>
      <c r="C6086" s="95"/>
      <c r="D6086" s="101"/>
      <c r="E6086" s="102"/>
      <c r="F6086" s="268" t="s">
        <v>32</v>
      </c>
      <c r="G6086" s="283">
        <f>SUBTOTAL(9,G6078:G6085)</f>
        <v>0</v>
      </c>
    </row>
    <row r="6087" spans="1:7" ht="24" customHeight="1" x14ac:dyDescent="0.2">
      <c r="A6087" s="282"/>
      <c r="B6087" s="95"/>
      <c r="C6087" s="266" t="s">
        <v>606</v>
      </c>
      <c r="D6087" s="101"/>
      <c r="E6087" s="102"/>
      <c r="F6087" s="103"/>
      <c r="G6087" s="284"/>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1">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1">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1">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1">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1">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1">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1">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1">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1">
        <f t="shared" si="1830"/>
        <v>0</v>
      </c>
    </row>
    <row r="6097" spans="1:123" ht="24" customHeight="1" x14ac:dyDescent="0.2">
      <c r="A6097" s="285"/>
      <c r="B6097" s="101"/>
      <c r="C6097" s="95"/>
      <c r="D6097" s="101"/>
      <c r="E6097" s="102"/>
      <c r="F6097" s="268" t="s">
        <v>33</v>
      </c>
      <c r="G6097" s="283">
        <f>SUBTOTAL(9,G6088:G6096)</f>
        <v>0</v>
      </c>
    </row>
    <row r="6098" spans="1:123" ht="24" customHeight="1" x14ac:dyDescent="0.2">
      <c r="A6098" s="286"/>
      <c r="B6098" s="101"/>
      <c r="C6098" s="95"/>
      <c r="D6098" s="101"/>
      <c r="E6098" s="102"/>
      <c r="F6098" s="103"/>
      <c r="G6098" s="284"/>
    </row>
    <row r="6099" spans="1:123" ht="24" customHeight="1" x14ac:dyDescent="0.2">
      <c r="A6099" s="287" t="str">
        <f>B6057</f>
        <v/>
      </c>
      <c r="B6099" s="288" t="str">
        <f>C6057</f>
        <v/>
      </c>
      <c r="C6099" s="109"/>
      <c r="D6099" s="109" t="s">
        <v>34</v>
      </c>
      <c r="E6099" s="110"/>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7" t="str">
        <f>Comitente</f>
        <v>CA.ME. SAN JUAN SOCIEDAD DEL ESTADO</v>
      </c>
      <c r="C6102" s="92"/>
      <c r="D6102" s="98"/>
      <c r="E6102" s="98"/>
      <c r="F6102" s="99"/>
      <c r="G6102" s="273"/>
    </row>
    <row r="6103" spans="1:123" ht="24" customHeight="1" x14ac:dyDescent="0.2">
      <c r="A6103" s="272" t="s">
        <v>603</v>
      </c>
      <c r="B6103" s="97">
        <f>Contratista</f>
        <v>0</v>
      </c>
      <c r="C6103" s="93"/>
      <c r="D6103" s="93"/>
      <c r="E6103" s="93"/>
      <c r="F6103" s="100"/>
      <c r="G6103" s="274"/>
    </row>
    <row r="6104" spans="1:123" ht="24" customHeight="1" x14ac:dyDescent="0.2">
      <c r="A6104" s="272" t="s">
        <v>24</v>
      </c>
      <c r="B6104" s="97" t="str">
        <f>Obra</f>
        <v>CIERRE PERIMETRAL - OBRA CIVIL Ca.Me. SAN JUAN S.E.</v>
      </c>
      <c r="C6104" s="93"/>
      <c r="D6104" s="93"/>
      <c r="E6104" s="93"/>
      <c r="F6104" s="100" t="s">
        <v>38</v>
      </c>
      <c r="G6104" s="275">
        <f>Fecha_Base</f>
        <v>44711</v>
      </c>
    </row>
    <row r="6105" spans="1:123" ht="24" customHeight="1" x14ac:dyDescent="0.2">
      <c r="A6105" s="276" t="s">
        <v>601</v>
      </c>
      <c r="B6105" s="94" t="str">
        <f>Ubicación</f>
        <v>DEPARTAMENTO SARMIENTO</v>
      </c>
      <c r="C6105" s="94"/>
      <c r="D6105" s="101"/>
      <c r="E6105" s="102"/>
      <c r="F6105" s="103"/>
      <c r="G6105" s="277"/>
    </row>
    <row r="6106" spans="1:123" ht="24" customHeight="1" x14ac:dyDescent="0.2">
      <c r="A6106" s="276" t="s">
        <v>39</v>
      </c>
      <c r="B6106" s="104" t="str">
        <f>IFERROR(VALUE(LEFT(B6107,FIND(".",B6107)-1)),"")</f>
        <v/>
      </c>
      <c r="C6106" s="95" t="str">
        <f>IFERROR(VLOOKUP(B6106,Tabla_CyP,2,FALSE),"")</f>
        <v/>
      </c>
      <c r="D6106" s="95"/>
      <c r="E6106" s="102"/>
      <c r="F6106" s="103"/>
      <c r="G6106" s="277"/>
    </row>
    <row r="6107" spans="1:123" ht="24" customHeight="1" x14ac:dyDescent="0.2">
      <c r="A6107" s="276" t="s">
        <v>25</v>
      </c>
      <c r="B6107" s="105" t="str">
        <f>IFERROR(VLOOKUP(COUNTIF($A$1:A6107,"ANALISIS DE PRECIOS"),Tabla_NumeroItem,2,FALSE),"")</f>
        <v/>
      </c>
      <c r="C6107" s="95" t="str">
        <f>IFERROR(VLOOKUP(B6107,Tabla_CyP,2,FALSE),"")</f>
        <v/>
      </c>
      <c r="D6107" s="101"/>
      <c r="E6107" s="102"/>
      <c r="F6107" s="100" t="s">
        <v>26</v>
      </c>
      <c r="G6107" s="278" t="str">
        <f>IFERROR(VLOOKUP(B6107,Tabla_CyP,4,FALSE),"")</f>
        <v/>
      </c>
    </row>
    <row r="6108" spans="1:123" ht="24" customHeight="1" x14ac:dyDescent="0.2">
      <c r="A6108" s="276"/>
      <c r="B6108" s="94"/>
      <c r="C6108" s="95"/>
      <c r="D6108" s="101"/>
      <c r="E6108" s="102"/>
      <c r="F6108" s="103"/>
      <c r="G6108" s="277"/>
    </row>
    <row r="6109" spans="1:123" ht="24" customHeight="1" x14ac:dyDescent="0.2">
      <c r="A6109" s="378" t="s">
        <v>507</v>
      </c>
      <c r="B6109" s="379"/>
      <c r="C6109" s="380" t="s">
        <v>0</v>
      </c>
      <c r="D6109" s="380" t="s">
        <v>27</v>
      </c>
      <c r="E6109" s="386" t="s">
        <v>28</v>
      </c>
      <c r="F6109" s="388" t="s">
        <v>29</v>
      </c>
      <c r="G6109" s="388" t="s">
        <v>30</v>
      </c>
    </row>
    <row r="6110" spans="1:123" s="107" customFormat="1" ht="24" customHeight="1" x14ac:dyDescent="0.2">
      <c r="A6110" s="106" t="s">
        <v>508</v>
      </c>
      <c r="B6110" s="106" t="s">
        <v>509</v>
      </c>
      <c r="C6110" s="381"/>
      <c r="D6110" s="381"/>
      <c r="E6110" s="387"/>
      <c r="F6110" s="389"/>
      <c r="G6110" s="389"/>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9"/>
      <c r="B6111" s="108"/>
      <c r="C6111" s="267" t="s">
        <v>604</v>
      </c>
      <c r="D6111" s="109"/>
      <c r="E6111" s="110"/>
      <c r="F6111" s="111"/>
      <c r="G6111" s="280"/>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1">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1">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1">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1">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1">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1">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1">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1">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1">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1">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1">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1">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1">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1">
        <f t="shared" si="1835"/>
        <v>0</v>
      </c>
    </row>
    <row r="6126" spans="1:7" ht="24" customHeight="1" x14ac:dyDescent="0.2">
      <c r="A6126" s="282"/>
      <c r="B6126" s="95"/>
      <c r="C6126" s="95"/>
      <c r="D6126" s="101"/>
      <c r="E6126" s="102"/>
      <c r="F6126" s="268" t="s">
        <v>31</v>
      </c>
      <c r="G6126" s="283">
        <f>SUBTOTAL(9,G6112:G6125)</f>
        <v>0</v>
      </c>
    </row>
    <row r="6127" spans="1:7" ht="24" customHeight="1" x14ac:dyDescent="0.2">
      <c r="A6127" s="282"/>
      <c r="B6127" s="95"/>
      <c r="C6127" s="266" t="s">
        <v>605</v>
      </c>
      <c r="D6127" s="101"/>
      <c r="E6127" s="102"/>
      <c r="F6127" s="103"/>
      <c r="G6127" s="284"/>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1">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1">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1">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1">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1">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1">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1">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1">
        <f t="shared" si="1840"/>
        <v>0</v>
      </c>
    </row>
    <row r="6136" spans="1:7" ht="24" customHeight="1" x14ac:dyDescent="0.2">
      <c r="A6136" s="282"/>
      <c r="B6136" s="95"/>
      <c r="C6136" s="95"/>
      <c r="D6136" s="101"/>
      <c r="E6136" s="102"/>
      <c r="F6136" s="268" t="s">
        <v>32</v>
      </c>
      <c r="G6136" s="283">
        <f>SUBTOTAL(9,G6128:G6135)</f>
        <v>0</v>
      </c>
    </row>
    <row r="6137" spans="1:7" ht="24" customHeight="1" x14ac:dyDescent="0.2">
      <c r="A6137" s="282"/>
      <c r="B6137" s="95"/>
      <c r="C6137" s="266" t="s">
        <v>606</v>
      </c>
      <c r="D6137" s="101"/>
      <c r="E6137" s="102"/>
      <c r="F6137" s="103"/>
      <c r="G6137" s="284"/>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1">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1">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1">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1">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1">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1">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1">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1">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1">
        <f t="shared" si="1845"/>
        <v>0</v>
      </c>
    </row>
    <row r="6147" spans="1:123" ht="24" customHeight="1" x14ac:dyDescent="0.2">
      <c r="A6147" s="285"/>
      <c r="B6147" s="101"/>
      <c r="C6147" s="95"/>
      <c r="D6147" s="101"/>
      <c r="E6147" s="102"/>
      <c r="F6147" s="268" t="s">
        <v>33</v>
      </c>
      <c r="G6147" s="283">
        <f>SUBTOTAL(9,G6138:G6146)</f>
        <v>0</v>
      </c>
    </row>
    <row r="6148" spans="1:123" ht="24" customHeight="1" x14ac:dyDescent="0.2">
      <c r="A6148" s="286"/>
      <c r="B6148" s="101"/>
      <c r="C6148" s="95"/>
      <c r="D6148" s="101"/>
      <c r="E6148" s="102"/>
      <c r="F6148" s="103"/>
      <c r="G6148" s="284"/>
    </row>
    <row r="6149" spans="1:123" ht="24" customHeight="1" x14ac:dyDescent="0.2">
      <c r="A6149" s="287" t="str">
        <f>B6107</f>
        <v/>
      </c>
      <c r="B6149" s="288" t="str">
        <f>C6107</f>
        <v/>
      </c>
      <c r="C6149" s="109"/>
      <c r="D6149" s="109" t="s">
        <v>34</v>
      </c>
      <c r="E6149" s="110"/>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7" t="str">
        <f>Comitente</f>
        <v>CA.ME. SAN JUAN SOCIEDAD DEL ESTADO</v>
      </c>
      <c r="C6152" s="92"/>
      <c r="D6152" s="98"/>
      <c r="E6152" s="98"/>
      <c r="F6152" s="99"/>
      <c r="G6152" s="273"/>
    </row>
    <row r="6153" spans="1:123" ht="24" customHeight="1" x14ac:dyDescent="0.2">
      <c r="A6153" s="272" t="s">
        <v>603</v>
      </c>
      <c r="B6153" s="97">
        <f>Contratista</f>
        <v>0</v>
      </c>
      <c r="C6153" s="93"/>
      <c r="D6153" s="93"/>
      <c r="E6153" s="93"/>
      <c r="F6153" s="100"/>
      <c r="G6153" s="274"/>
    </row>
    <row r="6154" spans="1:123" ht="24" customHeight="1" x14ac:dyDescent="0.2">
      <c r="A6154" s="272" t="s">
        <v>24</v>
      </c>
      <c r="B6154" s="97" t="str">
        <f>Obra</f>
        <v>CIERRE PERIMETRAL - OBRA CIVIL Ca.Me. SAN JUAN S.E.</v>
      </c>
      <c r="C6154" s="93"/>
      <c r="D6154" s="93"/>
      <c r="E6154" s="93"/>
      <c r="F6154" s="100" t="s">
        <v>38</v>
      </c>
      <c r="G6154" s="275">
        <f>Fecha_Base</f>
        <v>44711</v>
      </c>
    </row>
    <row r="6155" spans="1:123" ht="24" customHeight="1" x14ac:dyDescent="0.2">
      <c r="A6155" s="276" t="s">
        <v>601</v>
      </c>
      <c r="B6155" s="94" t="str">
        <f>Ubicación</f>
        <v>DEPARTAMENTO SARMIENTO</v>
      </c>
      <c r="C6155" s="94"/>
      <c r="D6155" s="101"/>
      <c r="E6155" s="102"/>
      <c r="F6155" s="103"/>
      <c r="G6155" s="277"/>
    </row>
    <row r="6156" spans="1:123" ht="24" customHeight="1" x14ac:dyDescent="0.2">
      <c r="A6156" s="276" t="s">
        <v>39</v>
      </c>
      <c r="B6156" s="104" t="str">
        <f>IFERROR(VALUE(LEFT(B6157,FIND(".",B6157)-1)),"")</f>
        <v/>
      </c>
      <c r="C6156" s="95" t="str">
        <f>IFERROR(VLOOKUP(B6156,Tabla_CyP,2,FALSE),"")</f>
        <v/>
      </c>
      <c r="D6156" s="95"/>
      <c r="E6156" s="102"/>
      <c r="F6156" s="103"/>
      <c r="G6156" s="277"/>
    </row>
    <row r="6157" spans="1:123" ht="24" customHeight="1" x14ac:dyDescent="0.2">
      <c r="A6157" s="276" t="s">
        <v>25</v>
      </c>
      <c r="B6157" s="105" t="str">
        <f>IFERROR(VLOOKUP(COUNTIF($A$1:A6157,"ANALISIS DE PRECIOS"),Tabla_NumeroItem,2,FALSE),"")</f>
        <v/>
      </c>
      <c r="C6157" s="95" t="str">
        <f>IFERROR(VLOOKUP(B6157,Tabla_CyP,2,FALSE),"")</f>
        <v/>
      </c>
      <c r="D6157" s="101"/>
      <c r="E6157" s="102"/>
      <c r="F6157" s="100" t="s">
        <v>26</v>
      </c>
      <c r="G6157" s="278" t="str">
        <f>IFERROR(VLOOKUP(B6157,Tabla_CyP,4,FALSE),"")</f>
        <v/>
      </c>
    </row>
    <row r="6158" spans="1:123" ht="24" customHeight="1" x14ac:dyDescent="0.2">
      <c r="A6158" s="276"/>
      <c r="B6158" s="94"/>
      <c r="C6158" s="95"/>
      <c r="D6158" s="101"/>
      <c r="E6158" s="102"/>
      <c r="F6158" s="103"/>
      <c r="G6158" s="277"/>
    </row>
    <row r="6159" spans="1:123" ht="24" customHeight="1" x14ac:dyDescent="0.2">
      <c r="A6159" s="378" t="s">
        <v>507</v>
      </c>
      <c r="B6159" s="379"/>
      <c r="C6159" s="380" t="s">
        <v>0</v>
      </c>
      <c r="D6159" s="380" t="s">
        <v>27</v>
      </c>
      <c r="E6159" s="386" t="s">
        <v>28</v>
      </c>
      <c r="F6159" s="388" t="s">
        <v>29</v>
      </c>
      <c r="G6159" s="388" t="s">
        <v>30</v>
      </c>
    </row>
    <row r="6160" spans="1:123" s="107" customFormat="1" ht="24" customHeight="1" x14ac:dyDescent="0.2">
      <c r="A6160" s="106" t="s">
        <v>508</v>
      </c>
      <c r="B6160" s="106" t="s">
        <v>509</v>
      </c>
      <c r="C6160" s="381"/>
      <c r="D6160" s="381"/>
      <c r="E6160" s="387"/>
      <c r="F6160" s="389"/>
      <c r="G6160" s="389"/>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9"/>
      <c r="B6161" s="108"/>
      <c r="C6161" s="267" t="s">
        <v>604</v>
      </c>
      <c r="D6161" s="109"/>
      <c r="E6161" s="110"/>
      <c r="F6161" s="111"/>
      <c r="G6161" s="280"/>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1">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1">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1">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1">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1">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1">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1">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1">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1">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1">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1">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1">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1">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1">
        <f t="shared" si="1850"/>
        <v>0</v>
      </c>
    </row>
    <row r="6176" spans="1:7" ht="24" customHeight="1" x14ac:dyDescent="0.2">
      <c r="A6176" s="282"/>
      <c r="B6176" s="95"/>
      <c r="C6176" s="95"/>
      <c r="D6176" s="101"/>
      <c r="E6176" s="102"/>
      <c r="F6176" s="268" t="s">
        <v>31</v>
      </c>
      <c r="G6176" s="283">
        <f>SUBTOTAL(9,G6162:G6175)</f>
        <v>0</v>
      </c>
    </row>
    <row r="6177" spans="1:7" ht="24" customHeight="1" x14ac:dyDescent="0.2">
      <c r="A6177" s="282"/>
      <c r="B6177" s="95"/>
      <c r="C6177" s="266" t="s">
        <v>605</v>
      </c>
      <c r="D6177" s="101"/>
      <c r="E6177" s="102"/>
      <c r="F6177" s="103"/>
      <c r="G6177" s="284"/>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1">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1">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1">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1">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1">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1">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1">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1">
        <f t="shared" si="1855"/>
        <v>0</v>
      </c>
    </row>
    <row r="6186" spans="1:7" ht="24" customHeight="1" x14ac:dyDescent="0.2">
      <c r="A6186" s="282"/>
      <c r="B6186" s="95"/>
      <c r="C6186" s="95"/>
      <c r="D6186" s="101"/>
      <c r="E6186" s="102"/>
      <c r="F6186" s="268" t="s">
        <v>32</v>
      </c>
      <c r="G6186" s="283">
        <f>SUBTOTAL(9,G6178:G6185)</f>
        <v>0</v>
      </c>
    </row>
    <row r="6187" spans="1:7" ht="24" customHeight="1" x14ac:dyDescent="0.2">
      <c r="A6187" s="282"/>
      <c r="B6187" s="95"/>
      <c r="C6187" s="266" t="s">
        <v>606</v>
      </c>
      <c r="D6187" s="101"/>
      <c r="E6187" s="102"/>
      <c r="F6187" s="103"/>
      <c r="G6187" s="284"/>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1">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1">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1">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1">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1">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1">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1">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1">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1">
        <f t="shared" si="1860"/>
        <v>0</v>
      </c>
    </row>
    <row r="6197" spans="1:7" ht="24" customHeight="1" x14ac:dyDescent="0.2">
      <c r="A6197" s="285"/>
      <c r="B6197" s="101"/>
      <c r="C6197" s="95"/>
      <c r="D6197" s="101"/>
      <c r="E6197" s="102"/>
      <c r="F6197" s="268" t="s">
        <v>33</v>
      </c>
      <c r="G6197" s="283">
        <f>SUBTOTAL(9,G6188:G6196)</f>
        <v>0</v>
      </c>
    </row>
    <row r="6198" spans="1:7" ht="24" customHeight="1" x14ac:dyDescent="0.2">
      <c r="A6198" s="286"/>
      <c r="B6198" s="101"/>
      <c r="C6198" s="95"/>
      <c r="D6198" s="101"/>
      <c r="E6198" s="102"/>
      <c r="F6198" s="103"/>
      <c r="G6198" s="284"/>
    </row>
    <row r="6199" spans="1:7" ht="24" customHeight="1" x14ac:dyDescent="0.2">
      <c r="A6199" s="287" t="str">
        <f>B6157</f>
        <v/>
      </c>
      <c r="B6199" s="288" t="str">
        <f>C6157</f>
        <v/>
      </c>
      <c r="C6199" s="109"/>
      <c r="D6199" s="109" t="s">
        <v>34</v>
      </c>
      <c r="E6199" s="110"/>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7" t="str">
        <f>Comitente</f>
        <v>CA.ME. SAN JUAN SOCIEDAD DEL ESTADO</v>
      </c>
      <c r="C6202" s="92"/>
      <c r="D6202" s="98"/>
      <c r="E6202" s="98"/>
      <c r="F6202" s="99"/>
      <c r="G6202" s="273"/>
    </row>
    <row r="6203" spans="1:7" ht="24" customHeight="1" x14ac:dyDescent="0.2">
      <c r="A6203" s="272" t="s">
        <v>603</v>
      </c>
      <c r="B6203" s="97">
        <f>Contratista</f>
        <v>0</v>
      </c>
      <c r="C6203" s="93"/>
      <c r="D6203" s="93"/>
      <c r="E6203" s="93"/>
      <c r="F6203" s="100"/>
      <c r="G6203" s="274"/>
    </row>
    <row r="6204" spans="1:7" ht="24" customHeight="1" x14ac:dyDescent="0.2">
      <c r="A6204" s="272" t="s">
        <v>24</v>
      </c>
      <c r="B6204" s="97" t="str">
        <f>Obra</f>
        <v>CIERRE PERIMETRAL - OBRA CIVIL Ca.Me. SAN JUAN S.E.</v>
      </c>
      <c r="C6204" s="93"/>
      <c r="D6204" s="93"/>
      <c r="E6204" s="93"/>
      <c r="F6204" s="100" t="s">
        <v>38</v>
      </c>
      <c r="G6204" s="275">
        <f>Fecha_Base</f>
        <v>44711</v>
      </c>
    </row>
    <row r="6205" spans="1:7" ht="24" customHeight="1" x14ac:dyDescent="0.2">
      <c r="A6205" s="276" t="s">
        <v>601</v>
      </c>
      <c r="B6205" s="94" t="str">
        <f>Ubicación</f>
        <v>DEPARTAMENTO SARMIENTO</v>
      </c>
      <c r="C6205" s="94"/>
      <c r="D6205" s="101"/>
      <c r="E6205" s="102"/>
      <c r="F6205" s="103"/>
      <c r="G6205" s="277"/>
    </row>
    <row r="6206" spans="1:7" ht="24" customHeight="1" x14ac:dyDescent="0.2">
      <c r="A6206" s="276" t="s">
        <v>39</v>
      </c>
      <c r="B6206" s="104" t="str">
        <f>IFERROR(VALUE(LEFT(B6207,FIND(".",B6207)-1)),"")</f>
        <v/>
      </c>
      <c r="C6206" s="95" t="str">
        <f>IFERROR(VLOOKUP(B6206,Tabla_CyP,2,FALSE),"")</f>
        <v/>
      </c>
      <c r="D6206" s="95"/>
      <c r="E6206" s="102"/>
      <c r="F6206" s="103"/>
      <c r="G6206" s="277"/>
    </row>
    <row r="6207" spans="1:7" ht="24" customHeight="1" x14ac:dyDescent="0.2">
      <c r="A6207" s="276" t="s">
        <v>25</v>
      </c>
      <c r="B6207" s="105" t="str">
        <f>IFERROR(VLOOKUP(COUNTIF($A$1:A6207,"ANALISIS DE PRECIOS"),Tabla_NumeroItem,2,FALSE),"")</f>
        <v/>
      </c>
      <c r="C6207" s="95" t="str">
        <f>IFERROR(VLOOKUP(B6207,Tabla_CyP,2,FALSE),"")</f>
        <v/>
      </c>
      <c r="D6207" s="101"/>
      <c r="E6207" s="102"/>
      <c r="F6207" s="100" t="s">
        <v>26</v>
      </c>
      <c r="G6207" s="278" t="str">
        <f>IFERROR(VLOOKUP(B6207,Tabla_CyP,4,FALSE),"")</f>
        <v/>
      </c>
    </row>
    <row r="6208" spans="1:7" ht="24" customHeight="1" x14ac:dyDescent="0.2">
      <c r="A6208" s="276"/>
      <c r="B6208" s="94"/>
      <c r="C6208" s="95"/>
      <c r="D6208" s="101"/>
      <c r="E6208" s="102"/>
      <c r="F6208" s="103"/>
      <c r="G6208" s="277"/>
    </row>
    <row r="6209" spans="1:123" ht="24" customHeight="1" x14ac:dyDescent="0.2">
      <c r="A6209" s="378" t="s">
        <v>507</v>
      </c>
      <c r="B6209" s="379"/>
      <c r="C6209" s="380" t="s">
        <v>0</v>
      </c>
      <c r="D6209" s="380" t="s">
        <v>27</v>
      </c>
      <c r="E6209" s="386" t="s">
        <v>28</v>
      </c>
      <c r="F6209" s="388" t="s">
        <v>29</v>
      </c>
      <c r="G6209" s="388" t="s">
        <v>30</v>
      </c>
    </row>
    <row r="6210" spans="1:123" s="107" customFormat="1" ht="24" customHeight="1" x14ac:dyDescent="0.2">
      <c r="A6210" s="106" t="s">
        <v>508</v>
      </c>
      <c r="B6210" s="106" t="s">
        <v>509</v>
      </c>
      <c r="C6210" s="381"/>
      <c r="D6210" s="381"/>
      <c r="E6210" s="387"/>
      <c r="F6210" s="389"/>
      <c r="G6210" s="389"/>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9"/>
      <c r="B6211" s="108"/>
      <c r="C6211" s="267" t="s">
        <v>604</v>
      </c>
      <c r="D6211" s="109"/>
      <c r="E6211" s="110"/>
      <c r="F6211" s="111"/>
      <c r="G6211" s="280"/>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1">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1">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1">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1">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1">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1">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1">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1">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1">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1">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1">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1">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1">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1">
        <f t="shared" si="1865"/>
        <v>0</v>
      </c>
    </row>
    <row r="6226" spans="1:7" ht="24" customHeight="1" x14ac:dyDescent="0.2">
      <c r="A6226" s="282"/>
      <c r="B6226" s="95"/>
      <c r="C6226" s="95"/>
      <c r="D6226" s="101"/>
      <c r="E6226" s="102"/>
      <c r="F6226" s="268" t="s">
        <v>31</v>
      </c>
      <c r="G6226" s="283">
        <f>SUBTOTAL(9,G6212:G6225)</f>
        <v>0</v>
      </c>
    </row>
    <row r="6227" spans="1:7" ht="24" customHeight="1" x14ac:dyDescent="0.2">
      <c r="A6227" s="282"/>
      <c r="B6227" s="95"/>
      <c r="C6227" s="266" t="s">
        <v>605</v>
      </c>
      <c r="D6227" s="101"/>
      <c r="E6227" s="102"/>
      <c r="F6227" s="103"/>
      <c r="G6227" s="284"/>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1">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1">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1">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1">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1">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1">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1">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1">
        <f t="shared" si="1870"/>
        <v>0</v>
      </c>
    </row>
    <row r="6236" spans="1:7" ht="24" customHeight="1" x14ac:dyDescent="0.2">
      <c r="A6236" s="282"/>
      <c r="B6236" s="95"/>
      <c r="C6236" s="95"/>
      <c r="D6236" s="101"/>
      <c r="E6236" s="102"/>
      <c r="F6236" s="268" t="s">
        <v>32</v>
      </c>
      <c r="G6236" s="283">
        <f>SUBTOTAL(9,G6228:G6235)</f>
        <v>0</v>
      </c>
    </row>
    <row r="6237" spans="1:7" ht="24" customHeight="1" x14ac:dyDescent="0.2">
      <c r="A6237" s="282"/>
      <c r="B6237" s="95"/>
      <c r="C6237" s="266" t="s">
        <v>606</v>
      </c>
      <c r="D6237" s="101"/>
      <c r="E6237" s="102"/>
      <c r="F6237" s="103"/>
      <c r="G6237" s="284"/>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1">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1">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1">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1">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1">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1">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1">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1">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1">
        <f t="shared" si="1875"/>
        <v>0</v>
      </c>
    </row>
    <row r="6247" spans="1:7" ht="24" customHeight="1" x14ac:dyDescent="0.2">
      <c r="A6247" s="285"/>
      <c r="B6247" s="101"/>
      <c r="C6247" s="95"/>
      <c r="D6247" s="101"/>
      <c r="E6247" s="102"/>
      <c r="F6247" s="268" t="s">
        <v>33</v>
      </c>
      <c r="G6247" s="283">
        <f>SUBTOTAL(9,G6238:G6246)</f>
        <v>0</v>
      </c>
    </row>
    <row r="6248" spans="1:7" ht="24" customHeight="1" x14ac:dyDescent="0.2">
      <c r="A6248" s="286"/>
      <c r="B6248" s="101"/>
      <c r="C6248" s="95"/>
      <c r="D6248" s="101"/>
      <c r="E6248" s="102"/>
      <c r="F6248" s="103"/>
      <c r="G6248" s="284"/>
    </row>
    <row r="6249" spans="1:7" ht="24" customHeight="1" x14ac:dyDescent="0.2">
      <c r="A6249" s="287" t="str">
        <f>B6207</f>
        <v/>
      </c>
      <c r="B6249" s="288" t="str">
        <f>C6207</f>
        <v/>
      </c>
      <c r="C6249" s="109"/>
      <c r="D6249" s="109" t="s">
        <v>34</v>
      </c>
      <c r="E6249" s="110"/>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7" t="str">
        <f>Comitente</f>
        <v>CA.ME. SAN JUAN SOCIEDAD DEL ESTADO</v>
      </c>
      <c r="C6252" s="92"/>
      <c r="D6252" s="98"/>
      <c r="E6252" s="98"/>
      <c r="F6252" s="99"/>
      <c r="G6252" s="273"/>
    </row>
    <row r="6253" spans="1:7" ht="24" customHeight="1" x14ac:dyDescent="0.2">
      <c r="A6253" s="272" t="s">
        <v>603</v>
      </c>
      <c r="B6253" s="97">
        <f>Contratista</f>
        <v>0</v>
      </c>
      <c r="C6253" s="93"/>
      <c r="D6253" s="93"/>
      <c r="E6253" s="93"/>
      <c r="F6253" s="100"/>
      <c r="G6253" s="274"/>
    </row>
    <row r="6254" spans="1:7" ht="24" customHeight="1" x14ac:dyDescent="0.2">
      <c r="A6254" s="272" t="s">
        <v>24</v>
      </c>
      <c r="B6254" s="97" t="str">
        <f>Obra</f>
        <v>CIERRE PERIMETRAL - OBRA CIVIL Ca.Me. SAN JUAN S.E.</v>
      </c>
      <c r="C6254" s="93"/>
      <c r="D6254" s="93"/>
      <c r="E6254" s="93"/>
      <c r="F6254" s="100" t="s">
        <v>38</v>
      </c>
      <c r="G6254" s="275">
        <f>Fecha_Base</f>
        <v>44711</v>
      </c>
    </row>
    <row r="6255" spans="1:7" ht="24" customHeight="1" x14ac:dyDescent="0.2">
      <c r="A6255" s="276" t="s">
        <v>601</v>
      </c>
      <c r="B6255" s="94" t="str">
        <f>Ubicación</f>
        <v>DEPARTAMENTO SARMIENTO</v>
      </c>
      <c r="C6255" s="94"/>
      <c r="D6255" s="101"/>
      <c r="E6255" s="102"/>
      <c r="F6255" s="103"/>
      <c r="G6255" s="277"/>
    </row>
    <row r="6256" spans="1:7" ht="24" customHeight="1" x14ac:dyDescent="0.2">
      <c r="A6256" s="276" t="s">
        <v>39</v>
      </c>
      <c r="B6256" s="104" t="str">
        <f>IFERROR(VALUE(LEFT(B6257,FIND(".",B6257)-1)),"")</f>
        <v/>
      </c>
      <c r="C6256" s="95" t="str">
        <f>IFERROR(VLOOKUP(B6256,Tabla_CyP,2,FALSE),"")</f>
        <v/>
      </c>
      <c r="D6256" s="95"/>
      <c r="E6256" s="102"/>
      <c r="F6256" s="103"/>
      <c r="G6256" s="277"/>
    </row>
    <row r="6257" spans="1:123" ht="24" customHeight="1" x14ac:dyDescent="0.2">
      <c r="A6257" s="276" t="s">
        <v>25</v>
      </c>
      <c r="B6257" s="105" t="str">
        <f>IFERROR(VLOOKUP(COUNTIF($A$1:A6257,"ANALISIS DE PRECIOS"),Tabla_NumeroItem,2,FALSE),"")</f>
        <v/>
      </c>
      <c r="C6257" s="95" t="str">
        <f>IFERROR(VLOOKUP(B6257,Tabla_CyP,2,FALSE),"")</f>
        <v/>
      </c>
      <c r="D6257" s="101"/>
      <c r="E6257" s="102"/>
      <c r="F6257" s="100" t="s">
        <v>26</v>
      </c>
      <c r="G6257" s="278" t="str">
        <f>IFERROR(VLOOKUP(B6257,Tabla_CyP,4,FALSE),"")</f>
        <v/>
      </c>
    </row>
    <row r="6258" spans="1:123" ht="24" customHeight="1" x14ac:dyDescent="0.2">
      <c r="A6258" s="276"/>
      <c r="B6258" s="94"/>
      <c r="C6258" s="95"/>
      <c r="D6258" s="101"/>
      <c r="E6258" s="102"/>
      <c r="F6258" s="103"/>
      <c r="G6258" s="277"/>
    </row>
    <row r="6259" spans="1:123" ht="24" customHeight="1" x14ac:dyDescent="0.2">
      <c r="A6259" s="378" t="s">
        <v>507</v>
      </c>
      <c r="B6259" s="379"/>
      <c r="C6259" s="380" t="s">
        <v>0</v>
      </c>
      <c r="D6259" s="380" t="s">
        <v>27</v>
      </c>
      <c r="E6259" s="386" t="s">
        <v>28</v>
      </c>
      <c r="F6259" s="388" t="s">
        <v>29</v>
      </c>
      <c r="G6259" s="388" t="s">
        <v>30</v>
      </c>
    </row>
    <row r="6260" spans="1:123" s="107" customFormat="1" ht="24" customHeight="1" x14ac:dyDescent="0.2">
      <c r="A6260" s="106" t="s">
        <v>508</v>
      </c>
      <c r="B6260" s="106" t="s">
        <v>509</v>
      </c>
      <c r="C6260" s="381"/>
      <c r="D6260" s="381"/>
      <c r="E6260" s="387"/>
      <c r="F6260" s="389"/>
      <c r="G6260" s="389"/>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9"/>
      <c r="B6261" s="108"/>
      <c r="C6261" s="267" t="s">
        <v>604</v>
      </c>
      <c r="D6261" s="109"/>
      <c r="E6261" s="110"/>
      <c r="F6261" s="111"/>
      <c r="G6261" s="280"/>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1">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1">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1">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1">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1">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1">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1">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1">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1">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1">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1">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1">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1">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1">
        <f t="shared" si="1880"/>
        <v>0</v>
      </c>
    </row>
    <row r="6276" spans="1:7" ht="24" customHeight="1" x14ac:dyDescent="0.2">
      <c r="A6276" s="282"/>
      <c r="B6276" s="95"/>
      <c r="C6276" s="95"/>
      <c r="D6276" s="101"/>
      <c r="E6276" s="102"/>
      <c r="F6276" s="268" t="s">
        <v>31</v>
      </c>
      <c r="G6276" s="283">
        <f>SUBTOTAL(9,G6262:G6275)</f>
        <v>0</v>
      </c>
    </row>
    <row r="6277" spans="1:7" ht="24" customHeight="1" x14ac:dyDescent="0.2">
      <c r="A6277" s="282"/>
      <c r="B6277" s="95"/>
      <c r="C6277" s="266" t="s">
        <v>605</v>
      </c>
      <c r="D6277" s="101"/>
      <c r="E6277" s="102"/>
      <c r="F6277" s="103"/>
      <c r="G6277" s="284"/>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1">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1">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1">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1">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1">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1">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1">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1">
        <f t="shared" si="1885"/>
        <v>0</v>
      </c>
    </row>
    <row r="6286" spans="1:7" ht="24" customHeight="1" x14ac:dyDescent="0.2">
      <c r="A6286" s="282"/>
      <c r="B6286" s="95"/>
      <c r="C6286" s="95"/>
      <c r="D6286" s="101"/>
      <c r="E6286" s="102"/>
      <c r="F6286" s="268" t="s">
        <v>32</v>
      </c>
      <c r="G6286" s="283">
        <f>SUBTOTAL(9,G6278:G6285)</f>
        <v>0</v>
      </c>
    </row>
    <row r="6287" spans="1:7" ht="24" customHeight="1" x14ac:dyDescent="0.2">
      <c r="A6287" s="282"/>
      <c r="B6287" s="95"/>
      <c r="C6287" s="266" t="s">
        <v>606</v>
      </c>
      <c r="D6287" s="101"/>
      <c r="E6287" s="102"/>
      <c r="F6287" s="103"/>
      <c r="G6287" s="284"/>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1">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1">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1">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1">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1">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1">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1">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1">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1">
        <f t="shared" si="1890"/>
        <v>0</v>
      </c>
    </row>
    <row r="6297" spans="1:7" ht="24" customHeight="1" x14ac:dyDescent="0.2">
      <c r="A6297" s="285"/>
      <c r="B6297" s="101"/>
      <c r="C6297" s="95"/>
      <c r="D6297" s="101"/>
      <c r="E6297" s="102"/>
      <c r="F6297" s="268" t="s">
        <v>33</v>
      </c>
      <c r="G6297" s="283">
        <f>SUBTOTAL(9,G6288:G6296)</f>
        <v>0</v>
      </c>
    </row>
    <row r="6298" spans="1:7" ht="24" customHeight="1" x14ac:dyDescent="0.2">
      <c r="A6298" s="286"/>
      <c r="B6298" s="101"/>
      <c r="C6298" s="95"/>
      <c r="D6298" s="101"/>
      <c r="E6298" s="102"/>
      <c r="F6298" s="103"/>
      <c r="G6298" s="284"/>
    </row>
    <row r="6299" spans="1:7" ht="24" customHeight="1" x14ac:dyDescent="0.2">
      <c r="A6299" s="287" t="str">
        <f>B6257</f>
        <v/>
      </c>
      <c r="B6299" s="288" t="str">
        <f>C6257</f>
        <v/>
      </c>
      <c r="C6299" s="109"/>
      <c r="D6299" s="109" t="s">
        <v>34</v>
      </c>
      <c r="E6299" s="110"/>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7" t="str">
        <f>Comitente</f>
        <v>CA.ME. SAN JUAN SOCIEDAD DEL ESTADO</v>
      </c>
      <c r="C6302" s="92"/>
      <c r="D6302" s="98"/>
      <c r="E6302" s="98"/>
      <c r="F6302" s="99"/>
      <c r="G6302" s="273"/>
    </row>
    <row r="6303" spans="1:7" ht="24" customHeight="1" x14ac:dyDescent="0.2">
      <c r="A6303" s="272" t="s">
        <v>603</v>
      </c>
      <c r="B6303" s="97">
        <f>Contratista</f>
        <v>0</v>
      </c>
      <c r="C6303" s="93"/>
      <c r="D6303" s="93"/>
      <c r="E6303" s="93"/>
      <c r="F6303" s="100"/>
      <c r="G6303" s="274"/>
    </row>
    <row r="6304" spans="1:7" ht="24" customHeight="1" x14ac:dyDescent="0.2">
      <c r="A6304" s="272" t="s">
        <v>24</v>
      </c>
      <c r="B6304" s="97" t="str">
        <f>Obra</f>
        <v>CIERRE PERIMETRAL - OBRA CIVIL Ca.Me. SAN JUAN S.E.</v>
      </c>
      <c r="C6304" s="93"/>
      <c r="D6304" s="93"/>
      <c r="E6304" s="93"/>
      <c r="F6304" s="100" t="s">
        <v>38</v>
      </c>
      <c r="G6304" s="275">
        <f>Fecha_Base</f>
        <v>44711</v>
      </c>
    </row>
    <row r="6305" spans="1:123" ht="24" customHeight="1" x14ac:dyDescent="0.2">
      <c r="A6305" s="276" t="s">
        <v>601</v>
      </c>
      <c r="B6305" s="94" t="str">
        <f>Ubicación</f>
        <v>DEPARTAMENTO SARMIENTO</v>
      </c>
      <c r="C6305" s="94"/>
      <c r="D6305" s="101"/>
      <c r="E6305" s="102"/>
      <c r="F6305" s="103"/>
      <c r="G6305" s="277"/>
    </row>
    <row r="6306" spans="1:123" ht="24" customHeight="1" x14ac:dyDescent="0.2">
      <c r="A6306" s="276" t="s">
        <v>39</v>
      </c>
      <c r="B6306" s="104" t="str">
        <f>IFERROR(VALUE(LEFT(B6307,FIND(".",B6307)-1)),"")</f>
        <v/>
      </c>
      <c r="C6306" s="95" t="str">
        <f>IFERROR(VLOOKUP(B6306,Tabla_CyP,2,FALSE),"")</f>
        <v/>
      </c>
      <c r="D6306" s="95"/>
      <c r="E6306" s="102"/>
      <c r="F6306" s="103"/>
      <c r="G6306" s="277"/>
    </row>
    <row r="6307" spans="1:123" ht="24" customHeight="1" x14ac:dyDescent="0.2">
      <c r="A6307" s="276" t="s">
        <v>25</v>
      </c>
      <c r="B6307" s="105" t="str">
        <f>IFERROR(VLOOKUP(COUNTIF($A$1:A6307,"ANALISIS DE PRECIOS"),Tabla_NumeroItem,2,FALSE),"")</f>
        <v/>
      </c>
      <c r="C6307" s="95" t="str">
        <f>IFERROR(VLOOKUP(B6307,Tabla_CyP,2,FALSE),"")</f>
        <v/>
      </c>
      <c r="D6307" s="101"/>
      <c r="E6307" s="102"/>
      <c r="F6307" s="100" t="s">
        <v>26</v>
      </c>
      <c r="G6307" s="278" t="str">
        <f>IFERROR(VLOOKUP(B6307,Tabla_CyP,4,FALSE),"")</f>
        <v/>
      </c>
    </row>
    <row r="6308" spans="1:123" ht="24" customHeight="1" x14ac:dyDescent="0.2">
      <c r="A6308" s="276"/>
      <c r="B6308" s="94"/>
      <c r="C6308" s="95"/>
      <c r="D6308" s="101"/>
      <c r="E6308" s="102"/>
      <c r="F6308" s="103"/>
      <c r="G6308" s="277"/>
    </row>
    <row r="6309" spans="1:123" ht="24" customHeight="1" x14ac:dyDescent="0.2">
      <c r="A6309" s="378" t="s">
        <v>507</v>
      </c>
      <c r="B6309" s="379"/>
      <c r="C6309" s="380" t="s">
        <v>0</v>
      </c>
      <c r="D6309" s="380" t="s">
        <v>27</v>
      </c>
      <c r="E6309" s="386" t="s">
        <v>28</v>
      </c>
      <c r="F6309" s="388" t="s">
        <v>29</v>
      </c>
      <c r="G6309" s="388" t="s">
        <v>30</v>
      </c>
    </row>
    <row r="6310" spans="1:123" s="107" customFormat="1" ht="24" customHeight="1" x14ac:dyDescent="0.2">
      <c r="A6310" s="106" t="s">
        <v>508</v>
      </c>
      <c r="B6310" s="106" t="s">
        <v>509</v>
      </c>
      <c r="C6310" s="381"/>
      <c r="D6310" s="381"/>
      <c r="E6310" s="387"/>
      <c r="F6310" s="389"/>
      <c r="G6310" s="389"/>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9"/>
      <c r="B6311" s="108"/>
      <c r="C6311" s="267" t="s">
        <v>604</v>
      </c>
      <c r="D6311" s="109"/>
      <c r="E6311" s="110"/>
      <c r="F6311" s="111"/>
      <c r="G6311" s="280"/>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1">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1">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1">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1">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1">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1">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1">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1">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1">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1">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1">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1">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1">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1">
        <f t="shared" si="1895"/>
        <v>0</v>
      </c>
    </row>
    <row r="6326" spans="1:7" ht="24" customHeight="1" x14ac:dyDescent="0.2">
      <c r="A6326" s="282"/>
      <c r="B6326" s="95"/>
      <c r="C6326" s="95"/>
      <c r="D6326" s="101"/>
      <c r="E6326" s="102"/>
      <c r="F6326" s="268" t="s">
        <v>31</v>
      </c>
      <c r="G6326" s="283">
        <f>SUBTOTAL(9,G6312:G6325)</f>
        <v>0</v>
      </c>
    </row>
    <row r="6327" spans="1:7" ht="24" customHeight="1" x14ac:dyDescent="0.2">
      <c r="A6327" s="282"/>
      <c r="B6327" s="95"/>
      <c r="C6327" s="266" t="s">
        <v>605</v>
      </c>
      <c r="D6327" s="101"/>
      <c r="E6327" s="102"/>
      <c r="F6327" s="103"/>
      <c r="G6327" s="284"/>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1">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1">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1">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1">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1">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1">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1">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1">
        <f t="shared" si="1900"/>
        <v>0</v>
      </c>
    </row>
    <row r="6336" spans="1:7" ht="24" customHeight="1" x14ac:dyDescent="0.2">
      <c r="A6336" s="282"/>
      <c r="B6336" s="95"/>
      <c r="C6336" s="95"/>
      <c r="D6336" s="101"/>
      <c r="E6336" s="102"/>
      <c r="F6336" s="268" t="s">
        <v>32</v>
      </c>
      <c r="G6336" s="283">
        <f>SUBTOTAL(9,G6328:G6335)</f>
        <v>0</v>
      </c>
    </row>
    <row r="6337" spans="1:7" ht="24" customHeight="1" x14ac:dyDescent="0.2">
      <c r="A6337" s="282"/>
      <c r="B6337" s="95"/>
      <c r="C6337" s="266" t="s">
        <v>606</v>
      </c>
      <c r="D6337" s="101"/>
      <c r="E6337" s="102"/>
      <c r="F6337" s="103"/>
      <c r="G6337" s="284"/>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1">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1">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1">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1">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1">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1">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1">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1">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1">
        <f t="shared" si="1905"/>
        <v>0</v>
      </c>
    </row>
    <row r="6347" spans="1:7" ht="24" customHeight="1" x14ac:dyDescent="0.2">
      <c r="A6347" s="285"/>
      <c r="B6347" s="101"/>
      <c r="C6347" s="95"/>
      <c r="D6347" s="101"/>
      <c r="E6347" s="102"/>
      <c r="F6347" s="268" t="s">
        <v>33</v>
      </c>
      <c r="G6347" s="283">
        <f>SUBTOTAL(9,G6338:G6346)</f>
        <v>0</v>
      </c>
    </row>
    <row r="6348" spans="1:7" ht="24" customHeight="1" x14ac:dyDescent="0.2">
      <c r="A6348" s="286"/>
      <c r="B6348" s="101"/>
      <c r="C6348" s="95"/>
      <c r="D6348" s="101"/>
      <c r="E6348" s="102"/>
      <c r="F6348" s="103"/>
      <c r="G6348" s="284"/>
    </row>
    <row r="6349" spans="1:7" ht="24" customHeight="1" x14ac:dyDescent="0.2">
      <c r="A6349" s="287" t="str">
        <f>B6307</f>
        <v/>
      </c>
      <c r="B6349" s="288" t="str">
        <f>C6307</f>
        <v/>
      </c>
      <c r="C6349" s="109"/>
      <c r="D6349" s="109" t="s">
        <v>34</v>
      </c>
      <c r="E6349" s="110"/>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7" t="str">
        <f>Comitente</f>
        <v>CA.ME. SAN JUAN SOCIEDAD DEL ESTADO</v>
      </c>
      <c r="C6352" s="92"/>
      <c r="D6352" s="98"/>
      <c r="E6352" s="98"/>
      <c r="F6352" s="99"/>
      <c r="G6352" s="273"/>
    </row>
    <row r="6353" spans="1:123" ht="24" customHeight="1" x14ac:dyDescent="0.2">
      <c r="A6353" s="272" t="s">
        <v>603</v>
      </c>
      <c r="B6353" s="97">
        <f>Contratista</f>
        <v>0</v>
      </c>
      <c r="C6353" s="93"/>
      <c r="D6353" s="93"/>
      <c r="E6353" s="93"/>
      <c r="F6353" s="100"/>
      <c r="G6353" s="274"/>
    </row>
    <row r="6354" spans="1:123" ht="24" customHeight="1" x14ac:dyDescent="0.2">
      <c r="A6354" s="272" t="s">
        <v>24</v>
      </c>
      <c r="B6354" s="97" t="str">
        <f>Obra</f>
        <v>CIERRE PERIMETRAL - OBRA CIVIL Ca.Me. SAN JUAN S.E.</v>
      </c>
      <c r="C6354" s="93"/>
      <c r="D6354" s="93"/>
      <c r="E6354" s="93"/>
      <c r="F6354" s="100" t="s">
        <v>38</v>
      </c>
      <c r="G6354" s="275">
        <f>Fecha_Base</f>
        <v>44711</v>
      </c>
    </row>
    <row r="6355" spans="1:123" ht="24" customHeight="1" x14ac:dyDescent="0.2">
      <c r="A6355" s="276" t="s">
        <v>601</v>
      </c>
      <c r="B6355" s="94" t="str">
        <f>Ubicación</f>
        <v>DEPARTAMENTO SARMIENTO</v>
      </c>
      <c r="C6355" s="94"/>
      <c r="D6355" s="101"/>
      <c r="E6355" s="102"/>
      <c r="F6355" s="103"/>
      <c r="G6355" s="277"/>
    </row>
    <row r="6356" spans="1:123" ht="24" customHeight="1" x14ac:dyDescent="0.2">
      <c r="A6356" s="276" t="s">
        <v>39</v>
      </c>
      <c r="B6356" s="104" t="str">
        <f>IFERROR(VALUE(LEFT(B6357,FIND(".",B6357)-1)),"")</f>
        <v/>
      </c>
      <c r="C6356" s="95" t="str">
        <f>IFERROR(VLOOKUP(B6356,Tabla_CyP,2,FALSE),"")</f>
        <v/>
      </c>
      <c r="D6356" s="95"/>
      <c r="E6356" s="102"/>
      <c r="F6356" s="103"/>
      <c r="G6356" s="277"/>
    </row>
    <row r="6357" spans="1:123" ht="24" customHeight="1" x14ac:dyDescent="0.2">
      <c r="A6357" s="276" t="s">
        <v>25</v>
      </c>
      <c r="B6357" s="105" t="str">
        <f>IFERROR(VLOOKUP(COUNTIF($A$1:A6357,"ANALISIS DE PRECIOS"),Tabla_NumeroItem,2,FALSE),"")</f>
        <v/>
      </c>
      <c r="C6357" s="95" t="str">
        <f>IFERROR(VLOOKUP(B6357,Tabla_CyP,2,FALSE),"")</f>
        <v/>
      </c>
      <c r="D6357" s="101"/>
      <c r="E6357" s="102"/>
      <c r="F6357" s="100" t="s">
        <v>26</v>
      </c>
      <c r="G6357" s="278" t="str">
        <f>IFERROR(VLOOKUP(B6357,Tabla_CyP,4,FALSE),"")</f>
        <v/>
      </c>
    </row>
    <row r="6358" spans="1:123" ht="24" customHeight="1" x14ac:dyDescent="0.2">
      <c r="A6358" s="276"/>
      <c r="B6358" s="94"/>
      <c r="C6358" s="95"/>
      <c r="D6358" s="101"/>
      <c r="E6358" s="102"/>
      <c r="F6358" s="103"/>
      <c r="G6358" s="277"/>
    </row>
    <row r="6359" spans="1:123" ht="24" customHeight="1" x14ac:dyDescent="0.2">
      <c r="A6359" s="378" t="s">
        <v>507</v>
      </c>
      <c r="B6359" s="379"/>
      <c r="C6359" s="380" t="s">
        <v>0</v>
      </c>
      <c r="D6359" s="380" t="s">
        <v>27</v>
      </c>
      <c r="E6359" s="386" t="s">
        <v>28</v>
      </c>
      <c r="F6359" s="388" t="s">
        <v>29</v>
      </c>
      <c r="G6359" s="388" t="s">
        <v>30</v>
      </c>
    </row>
    <row r="6360" spans="1:123" s="107" customFormat="1" ht="24" customHeight="1" x14ac:dyDescent="0.2">
      <c r="A6360" s="106" t="s">
        <v>508</v>
      </c>
      <c r="B6360" s="106" t="s">
        <v>509</v>
      </c>
      <c r="C6360" s="381"/>
      <c r="D6360" s="381"/>
      <c r="E6360" s="387"/>
      <c r="F6360" s="389"/>
      <c r="G6360" s="389"/>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9"/>
      <c r="B6361" s="108"/>
      <c r="C6361" s="267" t="s">
        <v>604</v>
      </c>
      <c r="D6361" s="109"/>
      <c r="E6361" s="110"/>
      <c r="F6361" s="111"/>
      <c r="G6361" s="280"/>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1">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1">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1">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1">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1">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1">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1">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1">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1">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1">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1">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1">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1">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1">
        <f t="shared" si="1910"/>
        <v>0</v>
      </c>
    </row>
    <row r="6376" spans="1:7" ht="24" customHeight="1" x14ac:dyDescent="0.2">
      <c r="A6376" s="282"/>
      <c r="B6376" s="95"/>
      <c r="C6376" s="95"/>
      <c r="D6376" s="101"/>
      <c r="E6376" s="102"/>
      <c r="F6376" s="268" t="s">
        <v>31</v>
      </c>
      <c r="G6376" s="283">
        <f>SUBTOTAL(9,G6362:G6375)</f>
        <v>0</v>
      </c>
    </row>
    <row r="6377" spans="1:7" ht="24" customHeight="1" x14ac:dyDescent="0.2">
      <c r="A6377" s="282"/>
      <c r="B6377" s="95"/>
      <c r="C6377" s="266" t="s">
        <v>605</v>
      </c>
      <c r="D6377" s="101"/>
      <c r="E6377" s="102"/>
      <c r="F6377" s="103"/>
      <c r="G6377" s="284"/>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1">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1">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1">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1">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1">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1">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1">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1">
        <f t="shared" si="1915"/>
        <v>0</v>
      </c>
    </row>
    <row r="6386" spans="1:7" ht="24" customHeight="1" x14ac:dyDescent="0.2">
      <c r="A6386" s="282"/>
      <c r="B6386" s="95"/>
      <c r="C6386" s="95"/>
      <c r="D6386" s="101"/>
      <c r="E6386" s="102"/>
      <c r="F6386" s="268" t="s">
        <v>32</v>
      </c>
      <c r="G6386" s="283">
        <f>SUBTOTAL(9,G6378:G6385)</f>
        <v>0</v>
      </c>
    </row>
    <row r="6387" spans="1:7" ht="24" customHeight="1" x14ac:dyDescent="0.2">
      <c r="A6387" s="282"/>
      <c r="B6387" s="95"/>
      <c r="C6387" s="266" t="s">
        <v>606</v>
      </c>
      <c r="D6387" s="101"/>
      <c r="E6387" s="102"/>
      <c r="F6387" s="103"/>
      <c r="G6387" s="284"/>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1">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1">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1">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1">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1">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1">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1">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1">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1">
        <f t="shared" si="1920"/>
        <v>0</v>
      </c>
    </row>
    <row r="6397" spans="1:7" ht="24" customHeight="1" x14ac:dyDescent="0.2">
      <c r="A6397" s="285"/>
      <c r="B6397" s="101"/>
      <c r="C6397" s="95"/>
      <c r="D6397" s="101"/>
      <c r="E6397" s="102"/>
      <c r="F6397" s="268" t="s">
        <v>33</v>
      </c>
      <c r="G6397" s="283">
        <f>SUBTOTAL(9,G6388:G6396)</f>
        <v>0</v>
      </c>
    </row>
    <row r="6398" spans="1:7" ht="24" customHeight="1" x14ac:dyDescent="0.2">
      <c r="A6398" s="286"/>
      <c r="B6398" s="101"/>
      <c r="C6398" s="95"/>
      <c r="D6398" s="101"/>
      <c r="E6398" s="102"/>
      <c r="F6398" s="103"/>
      <c r="G6398" s="284"/>
    </row>
    <row r="6399" spans="1:7" ht="24" customHeight="1" x14ac:dyDescent="0.2">
      <c r="A6399" s="287" t="str">
        <f>B6357</f>
        <v/>
      </c>
      <c r="B6399" s="288" t="str">
        <f>C6357</f>
        <v/>
      </c>
      <c r="C6399" s="109"/>
      <c r="D6399" s="109" t="s">
        <v>34</v>
      </c>
      <c r="E6399" s="110"/>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7" t="str">
        <f>Comitente</f>
        <v>CA.ME. SAN JUAN SOCIEDAD DEL ESTADO</v>
      </c>
      <c r="C6402" s="92"/>
      <c r="D6402" s="98"/>
      <c r="E6402" s="98"/>
      <c r="F6402" s="99"/>
      <c r="G6402" s="273"/>
    </row>
    <row r="6403" spans="1:123" ht="24" customHeight="1" x14ac:dyDescent="0.2">
      <c r="A6403" s="272" t="s">
        <v>603</v>
      </c>
      <c r="B6403" s="97">
        <f>Contratista</f>
        <v>0</v>
      </c>
      <c r="C6403" s="93"/>
      <c r="D6403" s="93"/>
      <c r="E6403" s="93"/>
      <c r="F6403" s="100"/>
      <c r="G6403" s="274"/>
    </row>
    <row r="6404" spans="1:123" ht="24" customHeight="1" x14ac:dyDescent="0.2">
      <c r="A6404" s="272" t="s">
        <v>24</v>
      </c>
      <c r="B6404" s="97" t="str">
        <f>Obra</f>
        <v>CIERRE PERIMETRAL - OBRA CIVIL Ca.Me. SAN JUAN S.E.</v>
      </c>
      <c r="C6404" s="93"/>
      <c r="D6404" s="93"/>
      <c r="E6404" s="93"/>
      <c r="F6404" s="100" t="s">
        <v>38</v>
      </c>
      <c r="G6404" s="275">
        <f>Fecha_Base</f>
        <v>44711</v>
      </c>
    </row>
    <row r="6405" spans="1:123" ht="24" customHeight="1" x14ac:dyDescent="0.2">
      <c r="A6405" s="276" t="s">
        <v>601</v>
      </c>
      <c r="B6405" s="94" t="str">
        <f>Ubicación</f>
        <v>DEPARTAMENTO SARMIENTO</v>
      </c>
      <c r="C6405" s="94"/>
      <c r="D6405" s="101"/>
      <c r="E6405" s="102"/>
      <c r="F6405" s="103"/>
      <c r="G6405" s="277"/>
    </row>
    <row r="6406" spans="1:123" ht="24" customHeight="1" x14ac:dyDescent="0.2">
      <c r="A6406" s="276" t="s">
        <v>39</v>
      </c>
      <c r="B6406" s="104" t="str">
        <f>IFERROR(VALUE(LEFT(B6407,FIND(".",B6407)-1)),"")</f>
        <v/>
      </c>
      <c r="C6406" s="95" t="str">
        <f>IFERROR(VLOOKUP(B6406,Tabla_CyP,2,FALSE),"")</f>
        <v/>
      </c>
      <c r="D6406" s="95"/>
      <c r="E6406" s="102"/>
      <c r="F6406" s="103"/>
      <c r="G6406" s="277"/>
    </row>
    <row r="6407" spans="1:123" ht="24" customHeight="1" x14ac:dyDescent="0.2">
      <c r="A6407" s="276" t="s">
        <v>25</v>
      </c>
      <c r="B6407" s="105" t="str">
        <f>IFERROR(VLOOKUP(COUNTIF($A$1:A6407,"ANALISIS DE PRECIOS"),Tabla_NumeroItem,2,FALSE),"")</f>
        <v/>
      </c>
      <c r="C6407" s="95" t="str">
        <f>IFERROR(VLOOKUP(B6407,Tabla_CyP,2,FALSE),"")</f>
        <v/>
      </c>
      <c r="D6407" s="101"/>
      <c r="E6407" s="102"/>
      <c r="F6407" s="100" t="s">
        <v>26</v>
      </c>
      <c r="G6407" s="278" t="str">
        <f>IFERROR(VLOOKUP(B6407,Tabla_CyP,4,FALSE),"")</f>
        <v/>
      </c>
    </row>
    <row r="6408" spans="1:123" ht="24" customHeight="1" x14ac:dyDescent="0.2">
      <c r="A6408" s="276"/>
      <c r="B6408" s="94"/>
      <c r="C6408" s="95"/>
      <c r="D6408" s="101"/>
      <c r="E6408" s="102"/>
      <c r="F6408" s="103"/>
      <c r="G6408" s="277"/>
    </row>
    <row r="6409" spans="1:123" ht="24" customHeight="1" x14ac:dyDescent="0.2">
      <c r="A6409" s="378" t="s">
        <v>507</v>
      </c>
      <c r="B6409" s="379"/>
      <c r="C6409" s="380" t="s">
        <v>0</v>
      </c>
      <c r="D6409" s="380" t="s">
        <v>27</v>
      </c>
      <c r="E6409" s="386" t="s">
        <v>28</v>
      </c>
      <c r="F6409" s="388" t="s">
        <v>29</v>
      </c>
      <c r="G6409" s="388" t="s">
        <v>30</v>
      </c>
    </row>
    <row r="6410" spans="1:123" s="107" customFormat="1" ht="24" customHeight="1" x14ac:dyDescent="0.2">
      <c r="A6410" s="106" t="s">
        <v>508</v>
      </c>
      <c r="B6410" s="106" t="s">
        <v>509</v>
      </c>
      <c r="C6410" s="381"/>
      <c r="D6410" s="381"/>
      <c r="E6410" s="387"/>
      <c r="F6410" s="389"/>
      <c r="G6410" s="389"/>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9"/>
      <c r="B6411" s="108"/>
      <c r="C6411" s="267" t="s">
        <v>604</v>
      </c>
      <c r="D6411" s="109"/>
      <c r="E6411" s="110"/>
      <c r="F6411" s="111"/>
      <c r="G6411" s="280"/>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1">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1">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1">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1">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1">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1">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1">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1">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1">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1">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1">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1">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1">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1">
        <f t="shared" si="1925"/>
        <v>0</v>
      </c>
    </row>
    <row r="6426" spans="1:7" ht="24" customHeight="1" x14ac:dyDescent="0.2">
      <c r="A6426" s="282"/>
      <c r="B6426" s="95"/>
      <c r="C6426" s="95"/>
      <c r="D6426" s="101"/>
      <c r="E6426" s="102"/>
      <c r="F6426" s="268" t="s">
        <v>31</v>
      </c>
      <c r="G6426" s="283">
        <f>SUBTOTAL(9,G6412:G6425)</f>
        <v>0</v>
      </c>
    </row>
    <row r="6427" spans="1:7" ht="24" customHeight="1" x14ac:dyDescent="0.2">
      <c r="A6427" s="282"/>
      <c r="B6427" s="95"/>
      <c r="C6427" s="266" t="s">
        <v>605</v>
      </c>
      <c r="D6427" s="101"/>
      <c r="E6427" s="102"/>
      <c r="F6427" s="103"/>
      <c r="G6427" s="284"/>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1">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1">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1">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1">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1">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1">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1">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1">
        <f t="shared" si="1930"/>
        <v>0</v>
      </c>
    </row>
    <row r="6436" spans="1:7" ht="24" customHeight="1" x14ac:dyDescent="0.2">
      <c r="A6436" s="282"/>
      <c r="B6436" s="95"/>
      <c r="C6436" s="95"/>
      <c r="D6436" s="101"/>
      <c r="E6436" s="102"/>
      <c r="F6436" s="268" t="s">
        <v>32</v>
      </c>
      <c r="G6436" s="283">
        <f>SUBTOTAL(9,G6428:G6435)</f>
        <v>0</v>
      </c>
    </row>
    <row r="6437" spans="1:7" ht="24" customHeight="1" x14ac:dyDescent="0.2">
      <c r="A6437" s="282"/>
      <c r="B6437" s="95"/>
      <c r="C6437" s="266" t="s">
        <v>606</v>
      </c>
      <c r="D6437" s="101"/>
      <c r="E6437" s="102"/>
      <c r="F6437" s="103"/>
      <c r="G6437" s="284"/>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1">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1">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1">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1">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1">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1">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1">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1">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1">
        <f t="shared" si="1935"/>
        <v>0</v>
      </c>
    </row>
    <row r="6447" spans="1:7" ht="24" customHeight="1" x14ac:dyDescent="0.2">
      <c r="A6447" s="285"/>
      <c r="B6447" s="101"/>
      <c r="C6447" s="95"/>
      <c r="D6447" s="101"/>
      <c r="E6447" s="102"/>
      <c r="F6447" s="268" t="s">
        <v>33</v>
      </c>
      <c r="G6447" s="283">
        <f>SUBTOTAL(9,G6438:G6446)</f>
        <v>0</v>
      </c>
    </row>
    <row r="6448" spans="1:7" ht="24" customHeight="1" x14ac:dyDescent="0.2">
      <c r="A6448" s="286"/>
      <c r="B6448" s="101"/>
      <c r="C6448" s="95"/>
      <c r="D6448" s="101"/>
      <c r="E6448" s="102"/>
      <c r="F6448" s="103"/>
      <c r="G6448" s="284"/>
    </row>
    <row r="6449" spans="1:123" ht="24" customHeight="1" x14ac:dyDescent="0.2">
      <c r="A6449" s="287" t="str">
        <f>B6407</f>
        <v/>
      </c>
      <c r="B6449" s="288" t="str">
        <f>C6407</f>
        <v/>
      </c>
      <c r="C6449" s="109"/>
      <c r="D6449" s="109" t="s">
        <v>34</v>
      </c>
      <c r="E6449" s="110"/>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7" t="str">
        <f>Comitente</f>
        <v>CA.ME. SAN JUAN SOCIEDAD DEL ESTADO</v>
      </c>
      <c r="C6452" s="92"/>
      <c r="D6452" s="98"/>
      <c r="E6452" s="98"/>
      <c r="F6452" s="99"/>
      <c r="G6452" s="273"/>
    </row>
    <row r="6453" spans="1:123" ht="24" customHeight="1" x14ac:dyDescent="0.2">
      <c r="A6453" s="272" t="s">
        <v>603</v>
      </c>
      <c r="B6453" s="97">
        <f>Contratista</f>
        <v>0</v>
      </c>
      <c r="C6453" s="93"/>
      <c r="D6453" s="93"/>
      <c r="E6453" s="93"/>
      <c r="F6453" s="100"/>
      <c r="G6453" s="274"/>
    </row>
    <row r="6454" spans="1:123" ht="24" customHeight="1" x14ac:dyDescent="0.2">
      <c r="A6454" s="272" t="s">
        <v>24</v>
      </c>
      <c r="B6454" s="97" t="str">
        <f>Obra</f>
        <v>CIERRE PERIMETRAL - OBRA CIVIL Ca.Me. SAN JUAN S.E.</v>
      </c>
      <c r="C6454" s="93"/>
      <c r="D6454" s="93"/>
      <c r="E6454" s="93"/>
      <c r="F6454" s="100" t="s">
        <v>38</v>
      </c>
      <c r="G6454" s="275">
        <f>Fecha_Base</f>
        <v>44711</v>
      </c>
    </row>
    <row r="6455" spans="1:123" ht="24" customHeight="1" x14ac:dyDescent="0.2">
      <c r="A6455" s="276" t="s">
        <v>601</v>
      </c>
      <c r="B6455" s="94" t="str">
        <f>Ubicación</f>
        <v>DEPARTAMENTO SARMIENTO</v>
      </c>
      <c r="C6455" s="94"/>
      <c r="D6455" s="101"/>
      <c r="E6455" s="102"/>
      <c r="F6455" s="103"/>
      <c r="G6455" s="277"/>
    </row>
    <row r="6456" spans="1:123" ht="24" customHeight="1" x14ac:dyDescent="0.2">
      <c r="A6456" s="276" t="s">
        <v>39</v>
      </c>
      <c r="B6456" s="104" t="str">
        <f>IFERROR(VALUE(LEFT(B6457,FIND(".",B6457)-1)),"")</f>
        <v/>
      </c>
      <c r="C6456" s="95" t="str">
        <f>IFERROR(VLOOKUP(B6456,Tabla_CyP,2,FALSE),"")</f>
        <v/>
      </c>
      <c r="D6456" s="95"/>
      <c r="E6456" s="102"/>
      <c r="F6456" s="103"/>
      <c r="G6456" s="277"/>
    </row>
    <row r="6457" spans="1:123" ht="24" customHeight="1" x14ac:dyDescent="0.2">
      <c r="A6457" s="276" t="s">
        <v>25</v>
      </c>
      <c r="B6457" s="105" t="str">
        <f>IFERROR(VLOOKUP(COUNTIF($A$1:A6457,"ANALISIS DE PRECIOS"),Tabla_NumeroItem,2,FALSE),"")</f>
        <v/>
      </c>
      <c r="C6457" s="95" t="str">
        <f>IFERROR(VLOOKUP(B6457,Tabla_CyP,2,FALSE),"")</f>
        <v/>
      </c>
      <c r="D6457" s="101"/>
      <c r="E6457" s="102"/>
      <c r="F6457" s="100" t="s">
        <v>26</v>
      </c>
      <c r="G6457" s="278" t="str">
        <f>IFERROR(VLOOKUP(B6457,Tabla_CyP,4,FALSE),"")</f>
        <v/>
      </c>
    </row>
    <row r="6458" spans="1:123" ht="24" customHeight="1" x14ac:dyDescent="0.2">
      <c r="A6458" s="276"/>
      <c r="B6458" s="94"/>
      <c r="C6458" s="95"/>
      <c r="D6458" s="101"/>
      <c r="E6458" s="102"/>
      <c r="F6458" s="103"/>
      <c r="G6458" s="277"/>
    </row>
    <row r="6459" spans="1:123" ht="24" customHeight="1" x14ac:dyDescent="0.2">
      <c r="A6459" s="378" t="s">
        <v>507</v>
      </c>
      <c r="B6459" s="379"/>
      <c r="C6459" s="380" t="s">
        <v>0</v>
      </c>
      <c r="D6459" s="380" t="s">
        <v>27</v>
      </c>
      <c r="E6459" s="386" t="s">
        <v>28</v>
      </c>
      <c r="F6459" s="388" t="s">
        <v>29</v>
      </c>
      <c r="G6459" s="388" t="s">
        <v>30</v>
      </c>
    </row>
    <row r="6460" spans="1:123" s="107" customFormat="1" ht="24" customHeight="1" x14ac:dyDescent="0.2">
      <c r="A6460" s="106" t="s">
        <v>508</v>
      </c>
      <c r="B6460" s="106" t="s">
        <v>509</v>
      </c>
      <c r="C6460" s="381"/>
      <c r="D6460" s="381"/>
      <c r="E6460" s="387"/>
      <c r="F6460" s="389"/>
      <c r="G6460" s="389"/>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9"/>
      <c r="B6461" s="108"/>
      <c r="C6461" s="267" t="s">
        <v>604</v>
      </c>
      <c r="D6461" s="109"/>
      <c r="E6461" s="110"/>
      <c r="F6461" s="111"/>
      <c r="G6461" s="280"/>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1">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1">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1">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1">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1">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1">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1">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1">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1">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1">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1">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1">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1">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1">
        <f t="shared" si="1940"/>
        <v>0</v>
      </c>
    </row>
    <row r="6476" spans="1:7" ht="24" customHeight="1" x14ac:dyDescent="0.2">
      <c r="A6476" s="282"/>
      <c r="B6476" s="95"/>
      <c r="C6476" s="95"/>
      <c r="D6476" s="101"/>
      <c r="E6476" s="102"/>
      <c r="F6476" s="268" t="s">
        <v>31</v>
      </c>
      <c r="G6476" s="283">
        <f>SUBTOTAL(9,G6462:G6475)</f>
        <v>0</v>
      </c>
    </row>
    <row r="6477" spans="1:7" ht="24" customHeight="1" x14ac:dyDescent="0.2">
      <c r="A6477" s="282"/>
      <c r="B6477" s="95"/>
      <c r="C6477" s="266" t="s">
        <v>605</v>
      </c>
      <c r="D6477" s="101"/>
      <c r="E6477" s="102"/>
      <c r="F6477" s="103"/>
      <c r="G6477" s="284"/>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1">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1">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1">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1">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1">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1">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1">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1">
        <f t="shared" si="1945"/>
        <v>0</v>
      </c>
    </row>
    <row r="6486" spans="1:7" ht="24" customHeight="1" x14ac:dyDescent="0.2">
      <c r="A6486" s="282"/>
      <c r="B6486" s="95"/>
      <c r="C6486" s="95"/>
      <c r="D6486" s="101"/>
      <c r="E6486" s="102"/>
      <c r="F6486" s="268" t="s">
        <v>32</v>
      </c>
      <c r="G6486" s="283">
        <f>SUBTOTAL(9,G6478:G6485)</f>
        <v>0</v>
      </c>
    </row>
    <row r="6487" spans="1:7" ht="24" customHeight="1" x14ac:dyDescent="0.2">
      <c r="A6487" s="282"/>
      <c r="B6487" s="95"/>
      <c r="C6487" s="266" t="s">
        <v>606</v>
      </c>
      <c r="D6487" s="101"/>
      <c r="E6487" s="102"/>
      <c r="F6487" s="103"/>
      <c r="G6487" s="284"/>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1">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1">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1">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1">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1">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1">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1">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1">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1">
        <f t="shared" si="1950"/>
        <v>0</v>
      </c>
    </row>
    <row r="6497" spans="1:123" ht="24" customHeight="1" x14ac:dyDescent="0.2">
      <c r="A6497" s="285"/>
      <c r="B6497" s="101"/>
      <c r="C6497" s="95"/>
      <c r="D6497" s="101"/>
      <c r="E6497" s="102"/>
      <c r="F6497" s="268" t="s">
        <v>33</v>
      </c>
      <c r="G6497" s="283">
        <f>SUBTOTAL(9,G6488:G6496)</f>
        <v>0</v>
      </c>
    </row>
    <row r="6498" spans="1:123" ht="24" customHeight="1" x14ac:dyDescent="0.2">
      <c r="A6498" s="286"/>
      <c r="B6498" s="101"/>
      <c r="C6498" s="95"/>
      <c r="D6498" s="101"/>
      <c r="E6498" s="102"/>
      <c r="F6498" s="103"/>
      <c r="G6498" s="284"/>
    </row>
    <row r="6499" spans="1:123" ht="24" customHeight="1" x14ac:dyDescent="0.2">
      <c r="A6499" s="287" t="str">
        <f>B6457</f>
        <v/>
      </c>
      <c r="B6499" s="288" t="str">
        <f>C6457</f>
        <v/>
      </c>
      <c r="C6499" s="109"/>
      <c r="D6499" s="109" t="s">
        <v>34</v>
      </c>
      <c r="E6499" s="110"/>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7" t="str">
        <f>Comitente</f>
        <v>CA.ME. SAN JUAN SOCIEDAD DEL ESTADO</v>
      </c>
      <c r="C6502" s="92"/>
      <c r="D6502" s="98"/>
      <c r="E6502" s="98"/>
      <c r="F6502" s="99"/>
      <c r="G6502" s="273"/>
    </row>
    <row r="6503" spans="1:123" ht="24" customHeight="1" x14ac:dyDescent="0.2">
      <c r="A6503" s="272" t="s">
        <v>603</v>
      </c>
      <c r="B6503" s="97">
        <f>Contratista</f>
        <v>0</v>
      </c>
      <c r="C6503" s="93"/>
      <c r="D6503" s="93"/>
      <c r="E6503" s="93"/>
      <c r="F6503" s="100"/>
      <c r="G6503" s="274"/>
    </row>
    <row r="6504" spans="1:123" ht="24" customHeight="1" x14ac:dyDescent="0.2">
      <c r="A6504" s="272" t="s">
        <v>24</v>
      </c>
      <c r="B6504" s="97" t="str">
        <f>Obra</f>
        <v>CIERRE PERIMETRAL - OBRA CIVIL Ca.Me. SAN JUAN S.E.</v>
      </c>
      <c r="C6504" s="93"/>
      <c r="D6504" s="93"/>
      <c r="E6504" s="93"/>
      <c r="F6504" s="100" t="s">
        <v>38</v>
      </c>
      <c r="G6504" s="275">
        <f>Fecha_Base</f>
        <v>44711</v>
      </c>
    </row>
    <row r="6505" spans="1:123" ht="24" customHeight="1" x14ac:dyDescent="0.2">
      <c r="A6505" s="276" t="s">
        <v>601</v>
      </c>
      <c r="B6505" s="94" t="str">
        <f>Ubicación</f>
        <v>DEPARTAMENTO SARMIENTO</v>
      </c>
      <c r="C6505" s="94"/>
      <c r="D6505" s="101"/>
      <c r="E6505" s="102"/>
      <c r="F6505" s="103"/>
      <c r="G6505" s="277"/>
    </row>
    <row r="6506" spans="1:123" ht="24" customHeight="1" x14ac:dyDescent="0.2">
      <c r="A6506" s="276" t="s">
        <v>39</v>
      </c>
      <c r="B6506" s="104" t="str">
        <f>IFERROR(VALUE(LEFT(B6507,FIND(".",B6507)-1)),"")</f>
        <v/>
      </c>
      <c r="C6506" s="95" t="str">
        <f>IFERROR(VLOOKUP(B6506,Tabla_CyP,2,FALSE),"")</f>
        <v/>
      </c>
      <c r="D6506" s="95"/>
      <c r="E6506" s="102"/>
      <c r="F6506" s="103"/>
      <c r="G6506" s="277"/>
    </row>
    <row r="6507" spans="1:123" ht="24" customHeight="1" x14ac:dyDescent="0.2">
      <c r="A6507" s="276" t="s">
        <v>25</v>
      </c>
      <c r="B6507" s="105" t="str">
        <f>IFERROR(VLOOKUP(COUNTIF($A$1:A6507,"ANALISIS DE PRECIOS"),Tabla_NumeroItem,2,FALSE),"")</f>
        <v/>
      </c>
      <c r="C6507" s="95" t="str">
        <f>IFERROR(VLOOKUP(B6507,Tabla_CyP,2,FALSE),"")</f>
        <v/>
      </c>
      <c r="D6507" s="101"/>
      <c r="E6507" s="102"/>
      <c r="F6507" s="100" t="s">
        <v>26</v>
      </c>
      <c r="G6507" s="278" t="str">
        <f>IFERROR(VLOOKUP(B6507,Tabla_CyP,4,FALSE),"")</f>
        <v/>
      </c>
    </row>
    <row r="6508" spans="1:123" ht="24" customHeight="1" x14ac:dyDescent="0.2">
      <c r="A6508" s="276"/>
      <c r="B6508" s="94"/>
      <c r="C6508" s="95"/>
      <c r="D6508" s="101"/>
      <c r="E6508" s="102"/>
      <c r="F6508" s="103"/>
      <c r="G6508" s="277"/>
    </row>
    <row r="6509" spans="1:123" ht="24" customHeight="1" x14ac:dyDescent="0.2">
      <c r="A6509" s="378" t="s">
        <v>507</v>
      </c>
      <c r="B6509" s="379"/>
      <c r="C6509" s="380" t="s">
        <v>0</v>
      </c>
      <c r="D6509" s="380" t="s">
        <v>27</v>
      </c>
      <c r="E6509" s="386" t="s">
        <v>28</v>
      </c>
      <c r="F6509" s="388" t="s">
        <v>29</v>
      </c>
      <c r="G6509" s="388" t="s">
        <v>30</v>
      </c>
    </row>
    <row r="6510" spans="1:123" s="107" customFormat="1" ht="24" customHeight="1" x14ac:dyDescent="0.2">
      <c r="A6510" s="106" t="s">
        <v>508</v>
      </c>
      <c r="B6510" s="106" t="s">
        <v>509</v>
      </c>
      <c r="C6510" s="381"/>
      <c r="D6510" s="381"/>
      <c r="E6510" s="387"/>
      <c r="F6510" s="389"/>
      <c r="G6510" s="389"/>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9"/>
      <c r="B6511" s="108"/>
      <c r="C6511" s="267" t="s">
        <v>604</v>
      </c>
      <c r="D6511" s="109"/>
      <c r="E6511" s="110"/>
      <c r="F6511" s="111"/>
      <c r="G6511" s="280"/>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1">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1">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1">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1">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1">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1">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1">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1">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1">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1">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1">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1">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1">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1">
        <f t="shared" si="1955"/>
        <v>0</v>
      </c>
    </row>
    <row r="6526" spans="1:7" ht="24" customHeight="1" x14ac:dyDescent="0.2">
      <c r="A6526" s="282"/>
      <c r="B6526" s="95"/>
      <c r="C6526" s="95"/>
      <c r="D6526" s="101"/>
      <c r="E6526" s="102"/>
      <c r="F6526" s="268" t="s">
        <v>31</v>
      </c>
      <c r="G6526" s="283">
        <f>SUBTOTAL(9,G6512:G6525)</f>
        <v>0</v>
      </c>
    </row>
    <row r="6527" spans="1:7" ht="24" customHeight="1" x14ac:dyDescent="0.2">
      <c r="A6527" s="282"/>
      <c r="B6527" s="95"/>
      <c r="C6527" s="266" t="s">
        <v>605</v>
      </c>
      <c r="D6527" s="101"/>
      <c r="E6527" s="102"/>
      <c r="F6527" s="103"/>
      <c r="G6527" s="284"/>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1">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1">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1">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1">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1">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1">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1">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1">
        <f t="shared" si="1960"/>
        <v>0</v>
      </c>
    </row>
    <row r="6536" spans="1:7" ht="24" customHeight="1" x14ac:dyDescent="0.2">
      <c r="A6536" s="282"/>
      <c r="B6536" s="95"/>
      <c r="C6536" s="95"/>
      <c r="D6536" s="101"/>
      <c r="E6536" s="102"/>
      <c r="F6536" s="268" t="s">
        <v>32</v>
      </c>
      <c r="G6536" s="283">
        <f>SUBTOTAL(9,G6528:G6535)</f>
        <v>0</v>
      </c>
    </row>
    <row r="6537" spans="1:7" ht="24" customHeight="1" x14ac:dyDescent="0.2">
      <c r="A6537" s="282"/>
      <c r="B6537" s="95"/>
      <c r="C6537" s="266" t="s">
        <v>606</v>
      </c>
      <c r="D6537" s="101"/>
      <c r="E6537" s="102"/>
      <c r="F6537" s="103"/>
      <c r="G6537" s="284"/>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1">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1">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1">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1">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1">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1">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1">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1">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1">
        <f t="shared" si="1965"/>
        <v>0</v>
      </c>
    </row>
    <row r="6547" spans="1:123" ht="24" customHeight="1" x14ac:dyDescent="0.2">
      <c r="A6547" s="285"/>
      <c r="B6547" s="101"/>
      <c r="C6547" s="95"/>
      <c r="D6547" s="101"/>
      <c r="E6547" s="102"/>
      <c r="F6547" s="268" t="s">
        <v>33</v>
      </c>
      <c r="G6547" s="283">
        <f>SUBTOTAL(9,G6538:G6546)</f>
        <v>0</v>
      </c>
    </row>
    <row r="6548" spans="1:123" ht="24" customHeight="1" x14ac:dyDescent="0.2">
      <c r="A6548" s="286"/>
      <c r="B6548" s="101"/>
      <c r="C6548" s="95"/>
      <c r="D6548" s="101"/>
      <c r="E6548" s="102"/>
      <c r="F6548" s="103"/>
      <c r="G6548" s="284"/>
    </row>
    <row r="6549" spans="1:123" ht="24" customHeight="1" x14ac:dyDescent="0.2">
      <c r="A6549" s="287" t="str">
        <f>B6507</f>
        <v/>
      </c>
      <c r="B6549" s="288" t="str">
        <f>C6507</f>
        <v/>
      </c>
      <c r="C6549" s="109"/>
      <c r="D6549" s="109" t="s">
        <v>34</v>
      </c>
      <c r="E6549" s="110"/>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7" t="str">
        <f>Comitente</f>
        <v>CA.ME. SAN JUAN SOCIEDAD DEL ESTADO</v>
      </c>
      <c r="C6552" s="92"/>
      <c r="D6552" s="98"/>
      <c r="E6552" s="98"/>
      <c r="F6552" s="99"/>
      <c r="G6552" s="273"/>
    </row>
    <row r="6553" spans="1:123" ht="24" customHeight="1" x14ac:dyDescent="0.2">
      <c r="A6553" s="272" t="s">
        <v>603</v>
      </c>
      <c r="B6553" s="97">
        <f>Contratista</f>
        <v>0</v>
      </c>
      <c r="C6553" s="93"/>
      <c r="D6553" s="93"/>
      <c r="E6553" s="93"/>
      <c r="F6553" s="100"/>
      <c r="G6553" s="274"/>
    </row>
    <row r="6554" spans="1:123" ht="24" customHeight="1" x14ac:dyDescent="0.2">
      <c r="A6554" s="272" t="s">
        <v>24</v>
      </c>
      <c r="B6554" s="97" t="str">
        <f>Obra</f>
        <v>CIERRE PERIMETRAL - OBRA CIVIL Ca.Me. SAN JUAN S.E.</v>
      </c>
      <c r="C6554" s="93"/>
      <c r="D6554" s="93"/>
      <c r="E6554" s="93"/>
      <c r="F6554" s="100" t="s">
        <v>38</v>
      </c>
      <c r="G6554" s="275">
        <f>Fecha_Base</f>
        <v>44711</v>
      </c>
    </row>
    <row r="6555" spans="1:123" ht="24" customHeight="1" x14ac:dyDescent="0.2">
      <c r="A6555" s="276" t="s">
        <v>601</v>
      </c>
      <c r="B6555" s="94" t="str">
        <f>Ubicación</f>
        <v>DEPARTAMENTO SARMIENTO</v>
      </c>
      <c r="C6555" s="94"/>
      <c r="D6555" s="101"/>
      <c r="E6555" s="102"/>
      <c r="F6555" s="103"/>
      <c r="G6555" s="277"/>
    </row>
    <row r="6556" spans="1:123" ht="24" customHeight="1" x14ac:dyDescent="0.2">
      <c r="A6556" s="276" t="s">
        <v>39</v>
      </c>
      <c r="B6556" s="104" t="str">
        <f>IFERROR(VALUE(LEFT(B6557,FIND(".",B6557)-1)),"")</f>
        <v/>
      </c>
      <c r="C6556" s="95" t="str">
        <f>IFERROR(VLOOKUP(B6556,Tabla_CyP,2,FALSE),"")</f>
        <v/>
      </c>
      <c r="D6556" s="95"/>
      <c r="E6556" s="102"/>
      <c r="F6556" s="103"/>
      <c r="G6556" s="277"/>
    </row>
    <row r="6557" spans="1:123" ht="24" customHeight="1" x14ac:dyDescent="0.2">
      <c r="A6557" s="276" t="s">
        <v>25</v>
      </c>
      <c r="B6557" s="105" t="str">
        <f>IFERROR(VLOOKUP(COUNTIF($A$1:A6557,"ANALISIS DE PRECIOS"),Tabla_NumeroItem,2,FALSE),"")</f>
        <v/>
      </c>
      <c r="C6557" s="95" t="str">
        <f>IFERROR(VLOOKUP(B6557,Tabla_CyP,2,FALSE),"")</f>
        <v/>
      </c>
      <c r="D6557" s="101"/>
      <c r="E6557" s="102"/>
      <c r="F6557" s="100" t="s">
        <v>26</v>
      </c>
      <c r="G6557" s="278" t="str">
        <f>IFERROR(VLOOKUP(B6557,Tabla_CyP,4,FALSE),"")</f>
        <v/>
      </c>
    </row>
    <row r="6558" spans="1:123" ht="24" customHeight="1" x14ac:dyDescent="0.2">
      <c r="A6558" s="276"/>
      <c r="B6558" s="94"/>
      <c r="C6558" s="95"/>
      <c r="D6558" s="101"/>
      <c r="E6558" s="102"/>
      <c r="F6558" s="103"/>
      <c r="G6558" s="277"/>
    </row>
    <row r="6559" spans="1:123" ht="24" customHeight="1" x14ac:dyDescent="0.2">
      <c r="A6559" s="378" t="s">
        <v>507</v>
      </c>
      <c r="B6559" s="379"/>
      <c r="C6559" s="380" t="s">
        <v>0</v>
      </c>
      <c r="D6559" s="380" t="s">
        <v>27</v>
      </c>
      <c r="E6559" s="386" t="s">
        <v>28</v>
      </c>
      <c r="F6559" s="388" t="s">
        <v>29</v>
      </c>
      <c r="G6559" s="388" t="s">
        <v>30</v>
      </c>
    </row>
    <row r="6560" spans="1:123" s="107" customFormat="1" ht="24" customHeight="1" x14ac:dyDescent="0.2">
      <c r="A6560" s="106" t="s">
        <v>508</v>
      </c>
      <c r="B6560" s="106" t="s">
        <v>509</v>
      </c>
      <c r="C6560" s="381"/>
      <c r="D6560" s="381"/>
      <c r="E6560" s="387"/>
      <c r="F6560" s="389"/>
      <c r="G6560" s="389"/>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9"/>
      <c r="B6561" s="108"/>
      <c r="C6561" s="267" t="s">
        <v>604</v>
      </c>
      <c r="D6561" s="109"/>
      <c r="E6561" s="110"/>
      <c r="F6561" s="111"/>
      <c r="G6561" s="280"/>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1">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1">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1">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1">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1">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1">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1">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1">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1">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1">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1">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1">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1">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1">
        <f t="shared" si="1970"/>
        <v>0</v>
      </c>
    </row>
    <row r="6576" spans="1:7" ht="24" customHeight="1" x14ac:dyDescent="0.2">
      <c r="A6576" s="282"/>
      <c r="B6576" s="95"/>
      <c r="C6576" s="95"/>
      <c r="D6576" s="101"/>
      <c r="E6576" s="102"/>
      <c r="F6576" s="268" t="s">
        <v>31</v>
      </c>
      <c r="G6576" s="283">
        <f>SUBTOTAL(9,G6562:G6575)</f>
        <v>0</v>
      </c>
    </row>
    <row r="6577" spans="1:7" ht="24" customHeight="1" x14ac:dyDescent="0.2">
      <c r="A6577" s="282"/>
      <c r="B6577" s="95"/>
      <c r="C6577" s="266" t="s">
        <v>605</v>
      </c>
      <c r="D6577" s="101"/>
      <c r="E6577" s="102"/>
      <c r="F6577" s="103"/>
      <c r="G6577" s="284"/>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1">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1">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1">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1">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1">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1">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1">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1">
        <f t="shared" si="1975"/>
        <v>0</v>
      </c>
    </row>
    <row r="6586" spans="1:7" ht="24" customHeight="1" x14ac:dyDescent="0.2">
      <c r="A6586" s="282"/>
      <c r="B6586" s="95"/>
      <c r="C6586" s="95"/>
      <c r="D6586" s="101"/>
      <c r="E6586" s="102"/>
      <c r="F6586" s="268" t="s">
        <v>32</v>
      </c>
      <c r="G6586" s="283">
        <f>SUBTOTAL(9,G6578:G6585)</f>
        <v>0</v>
      </c>
    </row>
    <row r="6587" spans="1:7" ht="24" customHeight="1" x14ac:dyDescent="0.2">
      <c r="A6587" s="282"/>
      <c r="B6587" s="95"/>
      <c r="C6587" s="266" t="s">
        <v>606</v>
      </c>
      <c r="D6587" s="101"/>
      <c r="E6587" s="102"/>
      <c r="F6587" s="103"/>
      <c r="G6587" s="284"/>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1">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1">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1">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1">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1">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1">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1">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1">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1">
        <f t="shared" si="1980"/>
        <v>0</v>
      </c>
    </row>
    <row r="6597" spans="1:7" ht="24" customHeight="1" x14ac:dyDescent="0.2">
      <c r="A6597" s="285"/>
      <c r="B6597" s="101"/>
      <c r="C6597" s="95"/>
      <c r="D6597" s="101"/>
      <c r="E6597" s="102"/>
      <c r="F6597" s="268" t="s">
        <v>33</v>
      </c>
      <c r="G6597" s="283">
        <f>SUBTOTAL(9,G6588:G6596)</f>
        <v>0</v>
      </c>
    </row>
    <row r="6598" spans="1:7" ht="24" customHeight="1" x14ac:dyDescent="0.2">
      <c r="A6598" s="286"/>
      <c r="B6598" s="101"/>
      <c r="C6598" s="95"/>
      <c r="D6598" s="101"/>
      <c r="E6598" s="102"/>
      <c r="F6598" s="103"/>
      <c r="G6598" s="284"/>
    </row>
    <row r="6599" spans="1:7" ht="24" customHeight="1" x14ac:dyDescent="0.2">
      <c r="A6599" s="287" t="str">
        <f>B6557</f>
        <v/>
      </c>
      <c r="B6599" s="288" t="str">
        <f>C6557</f>
        <v/>
      </c>
      <c r="C6599" s="109"/>
      <c r="D6599" s="109" t="s">
        <v>34</v>
      </c>
      <c r="E6599" s="110"/>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7" t="str">
        <f>Comitente</f>
        <v>CA.ME. SAN JUAN SOCIEDAD DEL ESTADO</v>
      </c>
      <c r="C6602" s="92"/>
      <c r="D6602" s="98"/>
      <c r="E6602" s="98"/>
      <c r="F6602" s="99"/>
      <c r="G6602" s="273"/>
    </row>
    <row r="6603" spans="1:7" ht="24" customHeight="1" x14ac:dyDescent="0.2">
      <c r="A6603" s="272" t="s">
        <v>603</v>
      </c>
      <c r="B6603" s="97">
        <f>Contratista</f>
        <v>0</v>
      </c>
      <c r="C6603" s="93"/>
      <c r="D6603" s="93"/>
      <c r="E6603" s="93"/>
      <c r="F6603" s="100"/>
      <c r="G6603" s="274"/>
    </row>
    <row r="6604" spans="1:7" ht="24" customHeight="1" x14ac:dyDescent="0.2">
      <c r="A6604" s="272" t="s">
        <v>24</v>
      </c>
      <c r="B6604" s="97" t="str">
        <f>Obra</f>
        <v>CIERRE PERIMETRAL - OBRA CIVIL Ca.Me. SAN JUAN S.E.</v>
      </c>
      <c r="C6604" s="93"/>
      <c r="D6604" s="93"/>
      <c r="E6604" s="93"/>
      <c r="F6604" s="100" t="s">
        <v>38</v>
      </c>
      <c r="G6604" s="275">
        <f>Fecha_Base</f>
        <v>44711</v>
      </c>
    </row>
    <row r="6605" spans="1:7" ht="24" customHeight="1" x14ac:dyDescent="0.2">
      <c r="A6605" s="276" t="s">
        <v>601</v>
      </c>
      <c r="B6605" s="94" t="str">
        <f>Ubicación</f>
        <v>DEPARTAMENTO SARMIENTO</v>
      </c>
      <c r="C6605" s="94"/>
      <c r="D6605" s="101"/>
      <c r="E6605" s="102"/>
      <c r="F6605" s="103"/>
      <c r="G6605" s="277"/>
    </row>
    <row r="6606" spans="1:7" ht="24" customHeight="1" x14ac:dyDescent="0.2">
      <c r="A6606" s="276" t="s">
        <v>39</v>
      </c>
      <c r="B6606" s="104" t="str">
        <f>IFERROR(VALUE(LEFT(B6607,FIND(".",B6607)-1)),"")</f>
        <v/>
      </c>
      <c r="C6606" s="95" t="str">
        <f>IFERROR(VLOOKUP(B6606,Tabla_CyP,2,FALSE),"")</f>
        <v/>
      </c>
      <c r="D6606" s="95"/>
      <c r="E6606" s="102"/>
      <c r="F6606" s="103"/>
      <c r="G6606" s="277"/>
    </row>
    <row r="6607" spans="1:7" ht="24" customHeight="1" x14ac:dyDescent="0.2">
      <c r="A6607" s="276" t="s">
        <v>25</v>
      </c>
      <c r="B6607" s="105" t="str">
        <f>IFERROR(VLOOKUP(COUNTIF($A$1:A6607,"ANALISIS DE PRECIOS"),Tabla_NumeroItem,2,FALSE),"")</f>
        <v/>
      </c>
      <c r="C6607" s="95" t="str">
        <f>IFERROR(VLOOKUP(B6607,Tabla_CyP,2,FALSE),"")</f>
        <v/>
      </c>
      <c r="D6607" s="101"/>
      <c r="E6607" s="102"/>
      <c r="F6607" s="100" t="s">
        <v>26</v>
      </c>
      <c r="G6607" s="278" t="str">
        <f>IFERROR(VLOOKUP(B6607,Tabla_CyP,4,FALSE),"")</f>
        <v/>
      </c>
    </row>
    <row r="6608" spans="1:7" ht="24" customHeight="1" x14ac:dyDescent="0.2">
      <c r="A6608" s="276"/>
      <c r="B6608" s="94"/>
      <c r="C6608" s="95"/>
      <c r="D6608" s="101"/>
      <c r="E6608" s="102"/>
      <c r="F6608" s="103"/>
      <c r="G6608" s="277"/>
    </row>
    <row r="6609" spans="1:123" ht="24" customHeight="1" x14ac:dyDescent="0.2">
      <c r="A6609" s="378" t="s">
        <v>507</v>
      </c>
      <c r="B6609" s="379"/>
      <c r="C6609" s="380" t="s">
        <v>0</v>
      </c>
      <c r="D6609" s="380" t="s">
        <v>27</v>
      </c>
      <c r="E6609" s="386" t="s">
        <v>28</v>
      </c>
      <c r="F6609" s="388" t="s">
        <v>29</v>
      </c>
      <c r="G6609" s="388" t="s">
        <v>30</v>
      </c>
    </row>
    <row r="6610" spans="1:123" s="107" customFormat="1" ht="24" customHeight="1" x14ac:dyDescent="0.2">
      <c r="A6610" s="106" t="s">
        <v>508</v>
      </c>
      <c r="B6610" s="106" t="s">
        <v>509</v>
      </c>
      <c r="C6610" s="381"/>
      <c r="D6610" s="381"/>
      <c r="E6610" s="387"/>
      <c r="F6610" s="389"/>
      <c r="G6610" s="389"/>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9"/>
      <c r="B6611" s="108"/>
      <c r="C6611" s="267" t="s">
        <v>604</v>
      </c>
      <c r="D6611" s="109"/>
      <c r="E6611" s="110"/>
      <c r="F6611" s="111"/>
      <c r="G6611" s="280"/>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1">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1">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1">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1">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1">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1">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1">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1">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1">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1">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1">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1">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1">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1">
        <f t="shared" si="1985"/>
        <v>0</v>
      </c>
    </row>
    <row r="6626" spans="1:7" ht="24" customHeight="1" x14ac:dyDescent="0.2">
      <c r="A6626" s="282"/>
      <c r="B6626" s="95"/>
      <c r="C6626" s="95"/>
      <c r="D6626" s="101"/>
      <c r="E6626" s="102"/>
      <c r="F6626" s="268" t="s">
        <v>31</v>
      </c>
      <c r="G6626" s="283">
        <f>SUBTOTAL(9,G6612:G6625)</f>
        <v>0</v>
      </c>
    </row>
    <row r="6627" spans="1:7" ht="24" customHeight="1" x14ac:dyDescent="0.2">
      <c r="A6627" s="282"/>
      <c r="B6627" s="95"/>
      <c r="C6627" s="266" t="s">
        <v>605</v>
      </c>
      <c r="D6627" s="101"/>
      <c r="E6627" s="102"/>
      <c r="F6627" s="103"/>
      <c r="G6627" s="284"/>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1">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1">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1">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1">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1">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1">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1">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1">
        <f t="shared" si="1990"/>
        <v>0</v>
      </c>
    </row>
    <row r="6636" spans="1:7" ht="24" customHeight="1" x14ac:dyDescent="0.2">
      <c r="A6636" s="282"/>
      <c r="B6636" s="95"/>
      <c r="C6636" s="95"/>
      <c r="D6636" s="101"/>
      <c r="E6636" s="102"/>
      <c r="F6636" s="268" t="s">
        <v>32</v>
      </c>
      <c r="G6636" s="283">
        <f>SUBTOTAL(9,G6628:G6635)</f>
        <v>0</v>
      </c>
    </row>
    <row r="6637" spans="1:7" ht="24" customHeight="1" x14ac:dyDescent="0.2">
      <c r="A6637" s="282"/>
      <c r="B6637" s="95"/>
      <c r="C6637" s="266" t="s">
        <v>606</v>
      </c>
      <c r="D6637" s="101"/>
      <c r="E6637" s="102"/>
      <c r="F6637" s="103"/>
      <c r="G6637" s="284"/>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1">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1">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1">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1">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1">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1">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1">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1">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1">
        <f t="shared" si="1995"/>
        <v>0</v>
      </c>
    </row>
    <row r="6647" spans="1:7" ht="24" customHeight="1" x14ac:dyDescent="0.2">
      <c r="A6647" s="285"/>
      <c r="B6647" s="101"/>
      <c r="C6647" s="95"/>
      <c r="D6647" s="101"/>
      <c r="E6647" s="102"/>
      <c r="F6647" s="268" t="s">
        <v>33</v>
      </c>
      <c r="G6647" s="283">
        <f>SUBTOTAL(9,G6638:G6646)</f>
        <v>0</v>
      </c>
    </row>
    <row r="6648" spans="1:7" ht="24" customHeight="1" x14ac:dyDescent="0.2">
      <c r="A6648" s="286"/>
      <c r="B6648" s="101"/>
      <c r="C6648" s="95"/>
      <c r="D6648" s="101"/>
      <c r="E6648" s="102"/>
      <c r="F6648" s="103"/>
      <c r="G6648" s="284"/>
    </row>
    <row r="6649" spans="1:7" ht="24" customHeight="1" x14ac:dyDescent="0.2">
      <c r="A6649" s="287" t="str">
        <f>B6607</f>
        <v/>
      </c>
      <c r="B6649" s="288" t="str">
        <f>C6607</f>
        <v/>
      </c>
      <c r="C6649" s="109"/>
      <c r="D6649" s="109" t="s">
        <v>34</v>
      </c>
      <c r="E6649" s="110"/>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7" t="str">
        <f>Comitente</f>
        <v>CA.ME. SAN JUAN SOCIEDAD DEL ESTADO</v>
      </c>
      <c r="C6652" s="92"/>
      <c r="D6652" s="98"/>
      <c r="E6652" s="98"/>
      <c r="F6652" s="99"/>
      <c r="G6652" s="273"/>
    </row>
    <row r="6653" spans="1:7" ht="24" customHeight="1" x14ac:dyDescent="0.2">
      <c r="A6653" s="272" t="s">
        <v>603</v>
      </c>
      <c r="B6653" s="97">
        <f>Contratista</f>
        <v>0</v>
      </c>
      <c r="C6653" s="93"/>
      <c r="D6653" s="93"/>
      <c r="E6653" s="93"/>
      <c r="F6653" s="100"/>
      <c r="G6653" s="274"/>
    </row>
    <row r="6654" spans="1:7" ht="24" customHeight="1" x14ac:dyDescent="0.2">
      <c r="A6654" s="272" t="s">
        <v>24</v>
      </c>
      <c r="B6654" s="97" t="str">
        <f>Obra</f>
        <v>CIERRE PERIMETRAL - OBRA CIVIL Ca.Me. SAN JUAN S.E.</v>
      </c>
      <c r="C6654" s="93"/>
      <c r="D6654" s="93"/>
      <c r="E6654" s="93"/>
      <c r="F6654" s="100" t="s">
        <v>38</v>
      </c>
      <c r="G6654" s="275">
        <f>Fecha_Base</f>
        <v>44711</v>
      </c>
    </row>
    <row r="6655" spans="1:7" ht="24" customHeight="1" x14ac:dyDescent="0.2">
      <c r="A6655" s="276" t="s">
        <v>601</v>
      </c>
      <c r="B6655" s="94" t="str">
        <f>Ubicación</f>
        <v>DEPARTAMENTO SARMIENTO</v>
      </c>
      <c r="C6655" s="94"/>
      <c r="D6655" s="101"/>
      <c r="E6655" s="102"/>
      <c r="F6655" s="103"/>
      <c r="G6655" s="277"/>
    </row>
    <row r="6656" spans="1:7" ht="24" customHeight="1" x14ac:dyDescent="0.2">
      <c r="A6656" s="276" t="s">
        <v>39</v>
      </c>
      <c r="B6656" s="104" t="str">
        <f>IFERROR(VALUE(LEFT(B6657,FIND(".",B6657)-1)),"")</f>
        <v/>
      </c>
      <c r="C6656" s="95" t="str">
        <f>IFERROR(VLOOKUP(B6656,Tabla_CyP,2,FALSE),"")</f>
        <v/>
      </c>
      <c r="D6656" s="95"/>
      <c r="E6656" s="102"/>
      <c r="F6656" s="103"/>
      <c r="G6656" s="277"/>
    </row>
    <row r="6657" spans="1:123" ht="24" customHeight="1" x14ac:dyDescent="0.2">
      <c r="A6657" s="276" t="s">
        <v>25</v>
      </c>
      <c r="B6657" s="105" t="str">
        <f>IFERROR(VLOOKUP(COUNTIF($A$1:A6657,"ANALISIS DE PRECIOS"),Tabla_NumeroItem,2,FALSE),"")</f>
        <v/>
      </c>
      <c r="C6657" s="95" t="str">
        <f>IFERROR(VLOOKUP(B6657,Tabla_CyP,2,FALSE),"")</f>
        <v/>
      </c>
      <c r="D6657" s="101"/>
      <c r="E6657" s="102"/>
      <c r="F6657" s="100" t="s">
        <v>26</v>
      </c>
      <c r="G6657" s="278" t="str">
        <f>IFERROR(VLOOKUP(B6657,Tabla_CyP,4,FALSE),"")</f>
        <v/>
      </c>
    </row>
    <row r="6658" spans="1:123" ht="24" customHeight="1" x14ac:dyDescent="0.2">
      <c r="A6658" s="276"/>
      <c r="B6658" s="94"/>
      <c r="C6658" s="95"/>
      <c r="D6658" s="101"/>
      <c r="E6658" s="102"/>
      <c r="F6658" s="103"/>
      <c r="G6658" s="277"/>
    </row>
    <row r="6659" spans="1:123" ht="24" customHeight="1" x14ac:dyDescent="0.2">
      <c r="A6659" s="378" t="s">
        <v>507</v>
      </c>
      <c r="B6659" s="379"/>
      <c r="C6659" s="380" t="s">
        <v>0</v>
      </c>
      <c r="D6659" s="380" t="s">
        <v>27</v>
      </c>
      <c r="E6659" s="386" t="s">
        <v>28</v>
      </c>
      <c r="F6659" s="388" t="s">
        <v>29</v>
      </c>
      <c r="G6659" s="388" t="s">
        <v>30</v>
      </c>
    </row>
    <row r="6660" spans="1:123" s="107" customFormat="1" ht="24" customHeight="1" x14ac:dyDescent="0.2">
      <c r="A6660" s="106" t="s">
        <v>508</v>
      </c>
      <c r="B6660" s="106" t="s">
        <v>509</v>
      </c>
      <c r="C6660" s="381"/>
      <c r="D6660" s="381"/>
      <c r="E6660" s="387"/>
      <c r="F6660" s="389"/>
      <c r="G6660" s="389"/>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customHeight="1" x14ac:dyDescent="0.2">
      <c r="A6661" s="279"/>
      <c r="B6661" s="108"/>
      <c r="C6661" s="267" t="s">
        <v>604</v>
      </c>
      <c r="D6661" s="109"/>
      <c r="E6661" s="110"/>
      <c r="F6661" s="111"/>
      <c r="G6661" s="280"/>
    </row>
    <row r="6662" spans="1:123" s="218" customFormat="1"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1">
        <f>ROUND(E6662*F6662,2)</f>
        <v>0</v>
      </c>
    </row>
    <row r="6663" spans="1:123" s="218" customFormat="1"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1">
        <f t="shared" ref="G6663:G6675" si="2000">ROUND(E6663*F6663,2)</f>
        <v>0</v>
      </c>
    </row>
    <row r="6664" spans="1:123" s="218" customFormat="1" ht="24" customHeight="1" x14ac:dyDescent="0.2">
      <c r="A6664" s="213" t="str">
        <f t="shared" si="1996"/>
        <v/>
      </c>
      <c r="B6664" s="211" t="str">
        <f t="shared" si="1999"/>
        <v/>
      </c>
      <c r="C6664" s="212"/>
      <c r="D6664" s="213" t="str">
        <f t="shared" si="1997"/>
        <v/>
      </c>
      <c r="E6664" s="214"/>
      <c r="F6664" s="215">
        <f t="shared" si="1998"/>
        <v>0</v>
      </c>
      <c r="G6664" s="281">
        <f t="shared" si="2000"/>
        <v>0</v>
      </c>
    </row>
    <row r="6665" spans="1:123" s="218" customFormat="1" ht="24" customHeight="1" x14ac:dyDescent="0.2">
      <c r="A6665" s="213" t="str">
        <f t="shared" si="1996"/>
        <v/>
      </c>
      <c r="B6665" s="211" t="str">
        <f t="shared" si="1999"/>
        <v/>
      </c>
      <c r="C6665" s="212"/>
      <c r="D6665" s="213" t="str">
        <f t="shared" si="1997"/>
        <v/>
      </c>
      <c r="E6665" s="214"/>
      <c r="F6665" s="215">
        <f t="shared" si="1998"/>
        <v>0</v>
      </c>
      <c r="G6665" s="281">
        <f t="shared" si="2000"/>
        <v>0</v>
      </c>
    </row>
    <row r="6666" spans="1:123" s="218" customFormat="1" ht="24" customHeight="1" x14ac:dyDescent="0.2">
      <c r="A6666" s="213" t="str">
        <f t="shared" si="1996"/>
        <v/>
      </c>
      <c r="B6666" s="211" t="str">
        <f t="shared" si="1999"/>
        <v/>
      </c>
      <c r="C6666" s="212"/>
      <c r="D6666" s="213" t="str">
        <f t="shared" si="1997"/>
        <v/>
      </c>
      <c r="E6666" s="214"/>
      <c r="F6666" s="215">
        <f t="shared" si="1998"/>
        <v>0</v>
      </c>
      <c r="G6666" s="281">
        <f t="shared" si="2000"/>
        <v>0</v>
      </c>
    </row>
    <row r="6667" spans="1:123" s="218" customFormat="1" ht="24" customHeight="1" x14ac:dyDescent="0.2">
      <c r="A6667" s="213" t="str">
        <f t="shared" si="1996"/>
        <v/>
      </c>
      <c r="B6667" s="211" t="str">
        <f t="shared" si="1999"/>
        <v/>
      </c>
      <c r="C6667" s="212"/>
      <c r="D6667" s="213" t="str">
        <f t="shared" si="1997"/>
        <v/>
      </c>
      <c r="E6667" s="214"/>
      <c r="F6667" s="215">
        <f t="shared" si="1998"/>
        <v>0</v>
      </c>
      <c r="G6667" s="281">
        <f t="shared" si="2000"/>
        <v>0</v>
      </c>
    </row>
    <row r="6668" spans="1:123" s="218" customFormat="1" ht="24" customHeight="1" x14ac:dyDescent="0.2">
      <c r="A6668" s="213" t="str">
        <f t="shared" si="1996"/>
        <v/>
      </c>
      <c r="B6668" s="211" t="str">
        <f t="shared" si="1999"/>
        <v/>
      </c>
      <c r="C6668" s="212"/>
      <c r="D6668" s="213" t="str">
        <f t="shared" si="1997"/>
        <v/>
      </c>
      <c r="E6668" s="214"/>
      <c r="F6668" s="215">
        <f t="shared" si="1998"/>
        <v>0</v>
      </c>
      <c r="G6668" s="281">
        <f t="shared" si="2000"/>
        <v>0</v>
      </c>
    </row>
    <row r="6669" spans="1:123" s="218" customFormat="1" ht="24" customHeight="1" x14ac:dyDescent="0.2">
      <c r="A6669" s="213" t="str">
        <f t="shared" si="1996"/>
        <v/>
      </c>
      <c r="B6669" s="211" t="str">
        <f t="shared" si="1999"/>
        <v/>
      </c>
      <c r="C6669" s="212"/>
      <c r="D6669" s="213" t="str">
        <f t="shared" si="1997"/>
        <v/>
      </c>
      <c r="E6669" s="214"/>
      <c r="F6669" s="215">
        <f t="shared" si="1998"/>
        <v>0</v>
      </c>
      <c r="G6669" s="281">
        <f t="shared" si="2000"/>
        <v>0</v>
      </c>
    </row>
    <row r="6670" spans="1:123" s="218" customFormat="1" ht="24" customHeight="1" x14ac:dyDescent="0.2">
      <c r="A6670" s="213" t="str">
        <f t="shared" si="1996"/>
        <v/>
      </c>
      <c r="B6670" s="211" t="str">
        <f t="shared" si="1999"/>
        <v/>
      </c>
      <c r="C6670" s="212"/>
      <c r="D6670" s="213" t="str">
        <f t="shared" si="1997"/>
        <v/>
      </c>
      <c r="E6670" s="214"/>
      <c r="F6670" s="215">
        <f t="shared" si="1998"/>
        <v>0</v>
      </c>
      <c r="G6670" s="281">
        <f t="shared" si="2000"/>
        <v>0</v>
      </c>
    </row>
    <row r="6671" spans="1:123" s="218" customFormat="1" ht="24" customHeight="1" x14ac:dyDescent="0.2">
      <c r="A6671" s="213" t="str">
        <f t="shared" si="1996"/>
        <v/>
      </c>
      <c r="B6671" s="211" t="str">
        <f t="shared" si="1999"/>
        <v/>
      </c>
      <c r="C6671" s="212"/>
      <c r="D6671" s="213" t="str">
        <f t="shared" si="1997"/>
        <v/>
      </c>
      <c r="E6671" s="214"/>
      <c r="F6671" s="215">
        <f t="shared" si="1998"/>
        <v>0</v>
      </c>
      <c r="G6671" s="281">
        <f t="shared" si="2000"/>
        <v>0</v>
      </c>
    </row>
    <row r="6672" spans="1:123" s="218" customFormat="1" ht="24" customHeight="1" x14ac:dyDescent="0.2">
      <c r="A6672" s="213" t="str">
        <f t="shared" si="1996"/>
        <v/>
      </c>
      <c r="B6672" s="211" t="str">
        <f t="shared" si="1999"/>
        <v/>
      </c>
      <c r="C6672" s="212"/>
      <c r="D6672" s="213" t="str">
        <f t="shared" si="1997"/>
        <v/>
      </c>
      <c r="E6672" s="214"/>
      <c r="F6672" s="215">
        <f t="shared" si="1998"/>
        <v>0</v>
      </c>
      <c r="G6672" s="281">
        <f t="shared" si="2000"/>
        <v>0</v>
      </c>
    </row>
    <row r="6673" spans="1:7" s="218" customFormat="1" ht="24" customHeight="1" x14ac:dyDescent="0.2">
      <c r="A6673" s="213" t="str">
        <f t="shared" si="1996"/>
        <v/>
      </c>
      <c r="B6673" s="211" t="str">
        <f t="shared" si="1999"/>
        <v/>
      </c>
      <c r="C6673" s="212"/>
      <c r="D6673" s="213" t="str">
        <f t="shared" si="1997"/>
        <v/>
      </c>
      <c r="E6673" s="214"/>
      <c r="F6673" s="215">
        <f t="shared" si="1998"/>
        <v>0</v>
      </c>
      <c r="G6673" s="281">
        <f t="shared" si="2000"/>
        <v>0</v>
      </c>
    </row>
    <row r="6674" spans="1:7" s="218" customFormat="1" ht="24" customHeight="1" x14ac:dyDescent="0.2">
      <c r="A6674" s="213" t="str">
        <f t="shared" si="1996"/>
        <v/>
      </c>
      <c r="B6674" s="211" t="str">
        <f t="shared" si="1999"/>
        <v/>
      </c>
      <c r="C6674" s="212"/>
      <c r="D6674" s="213" t="str">
        <f t="shared" si="1997"/>
        <v/>
      </c>
      <c r="E6674" s="214"/>
      <c r="F6674" s="215">
        <f t="shared" si="1998"/>
        <v>0</v>
      </c>
      <c r="G6674" s="281">
        <f t="shared" si="2000"/>
        <v>0</v>
      </c>
    </row>
    <row r="6675" spans="1:7" s="218" customFormat="1" ht="24" customHeight="1" x14ac:dyDescent="0.2">
      <c r="A6675" s="213" t="str">
        <f t="shared" si="1996"/>
        <v/>
      </c>
      <c r="B6675" s="211" t="str">
        <f t="shared" si="1999"/>
        <v/>
      </c>
      <c r="C6675" s="212"/>
      <c r="D6675" s="213" t="str">
        <f t="shared" si="1997"/>
        <v/>
      </c>
      <c r="E6675" s="214"/>
      <c r="F6675" s="216">
        <f t="shared" si="1998"/>
        <v>0</v>
      </c>
      <c r="G6675" s="281">
        <f t="shared" si="2000"/>
        <v>0</v>
      </c>
    </row>
    <row r="6676" spans="1:7" ht="24" customHeight="1" x14ac:dyDescent="0.2">
      <c r="A6676" s="282"/>
      <c r="B6676" s="95"/>
      <c r="C6676" s="95"/>
      <c r="D6676" s="101"/>
      <c r="E6676" s="102"/>
      <c r="F6676" s="268" t="s">
        <v>31</v>
      </c>
      <c r="G6676" s="283">
        <f>SUBTOTAL(9,G6662:G6675)</f>
        <v>0</v>
      </c>
    </row>
    <row r="6677" spans="1:7" ht="24" customHeight="1" x14ac:dyDescent="0.2">
      <c r="A6677" s="282"/>
      <c r="B6677" s="95"/>
      <c r="C6677" s="266" t="s">
        <v>605</v>
      </c>
      <c r="D6677" s="101"/>
      <c r="E6677" s="102"/>
      <c r="F6677" s="103"/>
      <c r="G6677" s="284"/>
    </row>
    <row r="6678" spans="1:7" s="218" customFormat="1"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1">
        <f>ROUND(E6678*F6678,2)</f>
        <v>0</v>
      </c>
    </row>
    <row r="6679" spans="1:7" s="218" customFormat="1" ht="24" customHeight="1" x14ac:dyDescent="0.2">
      <c r="A6679" s="213" t="str">
        <f t="shared" si="2001"/>
        <v/>
      </c>
      <c r="B6679" s="211">
        <f t="shared" si="2002"/>
        <v>0</v>
      </c>
      <c r="C6679" s="212"/>
      <c r="D6679" s="213" t="str">
        <f t="shared" si="2003"/>
        <v/>
      </c>
      <c r="E6679" s="214"/>
      <c r="F6679" s="217">
        <f t="shared" si="2004"/>
        <v>0</v>
      </c>
      <c r="G6679" s="281">
        <f>ROUND(E6679*F6679,2)</f>
        <v>0</v>
      </c>
    </row>
    <row r="6680" spans="1:7" s="218" customFormat="1" ht="24" customHeight="1" x14ac:dyDescent="0.2">
      <c r="A6680" s="213" t="str">
        <f t="shared" si="2001"/>
        <v/>
      </c>
      <c r="B6680" s="211">
        <f t="shared" si="2002"/>
        <v>0</v>
      </c>
      <c r="C6680" s="212"/>
      <c r="D6680" s="213" t="str">
        <f t="shared" si="2003"/>
        <v/>
      </c>
      <c r="E6680" s="214"/>
      <c r="F6680" s="217">
        <f t="shared" si="2004"/>
        <v>0</v>
      </c>
      <c r="G6680" s="281">
        <f t="shared" ref="G6680:G6685" si="2005">ROUND(E6680*F6680,2)</f>
        <v>0</v>
      </c>
    </row>
    <row r="6681" spans="1:7" s="218" customFormat="1" ht="24" customHeight="1" x14ac:dyDescent="0.2">
      <c r="A6681" s="213" t="str">
        <f t="shared" si="2001"/>
        <v/>
      </c>
      <c r="B6681" s="211">
        <f t="shared" si="2002"/>
        <v>0</v>
      </c>
      <c r="C6681" s="212"/>
      <c r="D6681" s="213" t="str">
        <f t="shared" si="2003"/>
        <v/>
      </c>
      <c r="E6681" s="214"/>
      <c r="F6681" s="217">
        <f t="shared" si="2004"/>
        <v>0</v>
      </c>
      <c r="G6681" s="281">
        <f t="shared" si="2005"/>
        <v>0</v>
      </c>
    </row>
    <row r="6682" spans="1:7" s="218" customFormat="1" ht="24" customHeight="1" x14ac:dyDescent="0.2">
      <c r="A6682" s="213" t="str">
        <f t="shared" si="2001"/>
        <v/>
      </c>
      <c r="B6682" s="211">
        <f t="shared" si="2002"/>
        <v>0</v>
      </c>
      <c r="C6682" s="212"/>
      <c r="D6682" s="213" t="str">
        <f t="shared" si="2003"/>
        <v/>
      </c>
      <c r="E6682" s="214"/>
      <c r="F6682" s="215">
        <f t="shared" si="2004"/>
        <v>0</v>
      </c>
      <c r="G6682" s="281">
        <f t="shared" si="2005"/>
        <v>0</v>
      </c>
    </row>
    <row r="6683" spans="1:7" s="218" customFormat="1" ht="24" customHeight="1" x14ac:dyDescent="0.2">
      <c r="A6683" s="213" t="str">
        <f t="shared" si="2001"/>
        <v/>
      </c>
      <c r="B6683" s="211">
        <f t="shared" si="2002"/>
        <v>0</v>
      </c>
      <c r="C6683" s="212"/>
      <c r="D6683" s="213" t="str">
        <f t="shared" si="2003"/>
        <v/>
      </c>
      <c r="E6683" s="214"/>
      <c r="F6683" s="215">
        <f t="shared" si="2004"/>
        <v>0</v>
      </c>
      <c r="G6683" s="281">
        <f t="shared" si="2005"/>
        <v>0</v>
      </c>
    </row>
    <row r="6684" spans="1:7" s="218" customFormat="1" ht="24" customHeight="1" x14ac:dyDescent="0.2">
      <c r="A6684" s="213" t="str">
        <f t="shared" si="2001"/>
        <v/>
      </c>
      <c r="B6684" s="211">
        <f t="shared" si="2002"/>
        <v>0</v>
      </c>
      <c r="C6684" s="212"/>
      <c r="D6684" s="213" t="str">
        <f t="shared" si="2003"/>
        <v/>
      </c>
      <c r="E6684" s="214"/>
      <c r="F6684" s="215">
        <f t="shared" si="2004"/>
        <v>0</v>
      </c>
      <c r="G6684" s="281">
        <f t="shared" si="2005"/>
        <v>0</v>
      </c>
    </row>
    <row r="6685" spans="1:7" s="218" customFormat="1" ht="24" customHeight="1" x14ac:dyDescent="0.2">
      <c r="A6685" s="213" t="str">
        <f t="shared" si="2001"/>
        <v/>
      </c>
      <c r="B6685" s="211">
        <f t="shared" si="2002"/>
        <v>0</v>
      </c>
      <c r="C6685" s="212"/>
      <c r="D6685" s="213" t="str">
        <f t="shared" si="2003"/>
        <v/>
      </c>
      <c r="E6685" s="214"/>
      <c r="F6685" s="215">
        <f t="shared" si="2004"/>
        <v>0</v>
      </c>
      <c r="G6685" s="281">
        <f t="shared" si="2005"/>
        <v>0</v>
      </c>
    </row>
    <row r="6686" spans="1:7" ht="24" customHeight="1" x14ac:dyDescent="0.2">
      <c r="A6686" s="282"/>
      <c r="B6686" s="95"/>
      <c r="C6686" s="95"/>
      <c r="D6686" s="101"/>
      <c r="E6686" s="102"/>
      <c r="F6686" s="268" t="s">
        <v>32</v>
      </c>
      <c r="G6686" s="283">
        <f>SUBTOTAL(9,G6678:G6685)</f>
        <v>0</v>
      </c>
    </row>
    <row r="6687" spans="1:7" ht="24" customHeight="1" x14ac:dyDescent="0.2">
      <c r="A6687" s="282"/>
      <c r="B6687" s="95"/>
      <c r="C6687" s="266" t="s">
        <v>606</v>
      </c>
      <c r="D6687" s="101"/>
      <c r="E6687" s="102"/>
      <c r="F6687" s="103"/>
      <c r="G6687" s="284"/>
    </row>
    <row r="6688" spans="1:7" s="218" customFormat="1"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1">
        <f t="shared" ref="G6688:G6696" si="2010">ROUND(E6688*F6688,2)</f>
        <v>0</v>
      </c>
    </row>
    <row r="6689" spans="1:7" s="218" customFormat="1" ht="24" customHeight="1" x14ac:dyDescent="0.2">
      <c r="A6689" s="213" t="str">
        <f t="shared" si="2006"/>
        <v/>
      </c>
      <c r="B6689" s="211" t="str">
        <f t="shared" si="2007"/>
        <v/>
      </c>
      <c r="C6689" s="212"/>
      <c r="D6689" s="213" t="str">
        <f t="shared" si="2008"/>
        <v/>
      </c>
      <c r="E6689" s="214"/>
      <c r="F6689" s="215">
        <f t="shared" si="2009"/>
        <v>0</v>
      </c>
      <c r="G6689" s="281">
        <f t="shared" si="2010"/>
        <v>0</v>
      </c>
    </row>
    <row r="6690" spans="1:7" s="218" customFormat="1" ht="24" customHeight="1" x14ac:dyDescent="0.2">
      <c r="A6690" s="213" t="str">
        <f t="shared" si="2006"/>
        <v/>
      </c>
      <c r="B6690" s="211" t="str">
        <f t="shared" si="2007"/>
        <v/>
      </c>
      <c r="C6690" s="212"/>
      <c r="D6690" s="213" t="str">
        <f t="shared" si="2008"/>
        <v/>
      </c>
      <c r="E6690" s="214"/>
      <c r="F6690" s="215">
        <f t="shared" si="2009"/>
        <v>0</v>
      </c>
      <c r="G6690" s="281">
        <f t="shared" si="2010"/>
        <v>0</v>
      </c>
    </row>
    <row r="6691" spans="1:7" s="218" customFormat="1" ht="24" customHeight="1" x14ac:dyDescent="0.2">
      <c r="A6691" s="213" t="str">
        <f t="shared" si="2006"/>
        <v/>
      </c>
      <c r="B6691" s="211" t="str">
        <f t="shared" si="2007"/>
        <v/>
      </c>
      <c r="C6691" s="212"/>
      <c r="D6691" s="213" t="str">
        <f t="shared" si="2008"/>
        <v/>
      </c>
      <c r="E6691" s="214"/>
      <c r="F6691" s="215">
        <f t="shared" si="2009"/>
        <v>0</v>
      </c>
      <c r="G6691" s="281">
        <f t="shared" si="2010"/>
        <v>0</v>
      </c>
    </row>
    <row r="6692" spans="1:7" s="218" customFormat="1" ht="24" customHeight="1" x14ac:dyDescent="0.2">
      <c r="A6692" s="213" t="str">
        <f t="shared" si="2006"/>
        <v/>
      </c>
      <c r="B6692" s="211" t="str">
        <f t="shared" si="2007"/>
        <v/>
      </c>
      <c r="C6692" s="212"/>
      <c r="D6692" s="213" t="str">
        <f t="shared" si="2008"/>
        <v/>
      </c>
      <c r="E6692" s="214"/>
      <c r="F6692" s="215">
        <f t="shared" si="2009"/>
        <v>0</v>
      </c>
      <c r="G6692" s="281">
        <f t="shared" si="2010"/>
        <v>0</v>
      </c>
    </row>
    <row r="6693" spans="1:7" s="218" customFormat="1" ht="24" customHeight="1" x14ac:dyDescent="0.2">
      <c r="A6693" s="213" t="str">
        <f t="shared" si="2006"/>
        <v/>
      </c>
      <c r="B6693" s="211" t="str">
        <f t="shared" si="2007"/>
        <v/>
      </c>
      <c r="C6693" s="212"/>
      <c r="D6693" s="213" t="str">
        <f t="shared" si="2008"/>
        <v/>
      </c>
      <c r="E6693" s="214"/>
      <c r="F6693" s="215">
        <f t="shared" si="2009"/>
        <v>0</v>
      </c>
      <c r="G6693" s="281">
        <f t="shared" si="2010"/>
        <v>0</v>
      </c>
    </row>
    <row r="6694" spans="1:7" s="218" customFormat="1" ht="24" customHeight="1" x14ac:dyDescent="0.2">
      <c r="A6694" s="213" t="str">
        <f t="shared" si="2006"/>
        <v/>
      </c>
      <c r="B6694" s="211" t="str">
        <f t="shared" si="2007"/>
        <v/>
      </c>
      <c r="C6694" s="212"/>
      <c r="D6694" s="213" t="str">
        <f t="shared" si="2008"/>
        <v/>
      </c>
      <c r="E6694" s="214"/>
      <c r="F6694" s="215">
        <f t="shared" si="2009"/>
        <v>0</v>
      </c>
      <c r="G6694" s="281">
        <f t="shared" si="2010"/>
        <v>0</v>
      </c>
    </row>
    <row r="6695" spans="1:7" s="218" customFormat="1" ht="24" customHeight="1" x14ac:dyDescent="0.2">
      <c r="A6695" s="213" t="str">
        <f t="shared" si="2006"/>
        <v/>
      </c>
      <c r="B6695" s="211" t="str">
        <f t="shared" si="2007"/>
        <v/>
      </c>
      <c r="C6695" s="212"/>
      <c r="D6695" s="213" t="str">
        <f t="shared" si="2008"/>
        <v/>
      </c>
      <c r="E6695" s="214"/>
      <c r="F6695" s="215">
        <f t="shared" si="2009"/>
        <v>0</v>
      </c>
      <c r="G6695" s="281">
        <f t="shared" si="2010"/>
        <v>0</v>
      </c>
    </row>
    <row r="6696" spans="1:7" s="218" customFormat="1" ht="24" customHeight="1" x14ac:dyDescent="0.2">
      <c r="A6696" s="213" t="str">
        <f t="shared" si="2006"/>
        <v/>
      </c>
      <c r="B6696" s="211" t="str">
        <f t="shared" si="2007"/>
        <v/>
      </c>
      <c r="C6696" s="212"/>
      <c r="D6696" s="213" t="str">
        <f t="shared" si="2008"/>
        <v/>
      </c>
      <c r="E6696" s="214"/>
      <c r="F6696" s="215">
        <f t="shared" si="2009"/>
        <v>0</v>
      </c>
      <c r="G6696" s="281">
        <f t="shared" si="2010"/>
        <v>0</v>
      </c>
    </row>
    <row r="6697" spans="1:7" ht="24" customHeight="1" x14ac:dyDescent="0.2">
      <c r="A6697" s="285"/>
      <c r="B6697" s="101"/>
      <c r="C6697" s="95"/>
      <c r="D6697" s="101"/>
      <c r="E6697" s="102"/>
      <c r="F6697" s="268" t="s">
        <v>33</v>
      </c>
      <c r="G6697" s="283">
        <f>SUBTOTAL(9,G6688:G6696)</f>
        <v>0</v>
      </c>
    </row>
    <row r="6698" spans="1:7" ht="24" customHeight="1" x14ac:dyDescent="0.2">
      <c r="A6698" s="286"/>
      <c r="B6698" s="101"/>
      <c r="C6698" s="95"/>
      <c r="D6698" s="101"/>
      <c r="E6698" s="102"/>
      <c r="F6698" s="103"/>
      <c r="G6698" s="284"/>
    </row>
    <row r="6699" spans="1:7" ht="24" customHeight="1" x14ac:dyDescent="0.2">
      <c r="A6699" s="287" t="str">
        <f>B6657</f>
        <v/>
      </c>
      <c r="B6699" s="288" t="str">
        <f>C6657</f>
        <v/>
      </c>
      <c r="C6699" s="109"/>
      <c r="D6699" s="109" t="s">
        <v>34</v>
      </c>
      <c r="E6699" s="110"/>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7" t="str">
        <f>Comitente</f>
        <v>CA.ME. SAN JUAN SOCIEDAD DEL ESTADO</v>
      </c>
      <c r="C6702" s="92"/>
      <c r="D6702" s="98"/>
      <c r="E6702" s="98"/>
      <c r="F6702" s="99"/>
      <c r="G6702" s="273"/>
    </row>
    <row r="6703" spans="1:7" ht="24" customHeight="1" x14ac:dyDescent="0.2">
      <c r="A6703" s="272" t="s">
        <v>603</v>
      </c>
      <c r="B6703" s="97">
        <f>Contratista</f>
        <v>0</v>
      </c>
      <c r="C6703" s="93"/>
      <c r="D6703" s="93"/>
      <c r="E6703" s="93"/>
      <c r="F6703" s="100"/>
      <c r="G6703" s="274"/>
    </row>
    <row r="6704" spans="1:7" ht="24" customHeight="1" x14ac:dyDescent="0.2">
      <c r="A6704" s="272" t="s">
        <v>24</v>
      </c>
      <c r="B6704" s="97" t="str">
        <f>Obra</f>
        <v>CIERRE PERIMETRAL - OBRA CIVIL Ca.Me. SAN JUAN S.E.</v>
      </c>
      <c r="C6704" s="93"/>
      <c r="D6704" s="93"/>
      <c r="E6704" s="93"/>
      <c r="F6704" s="100" t="s">
        <v>38</v>
      </c>
      <c r="G6704" s="275">
        <f>Fecha_Base</f>
        <v>44711</v>
      </c>
    </row>
    <row r="6705" spans="1:123" ht="24" customHeight="1" x14ac:dyDescent="0.2">
      <c r="A6705" s="276" t="s">
        <v>601</v>
      </c>
      <c r="B6705" s="94" t="str">
        <f>Ubicación</f>
        <v>DEPARTAMENTO SARMIENTO</v>
      </c>
      <c r="C6705" s="94"/>
      <c r="D6705" s="101"/>
      <c r="E6705" s="102"/>
      <c r="F6705" s="103"/>
      <c r="G6705" s="277"/>
    </row>
    <row r="6706" spans="1:123" ht="24" customHeight="1" x14ac:dyDescent="0.2">
      <c r="A6706" s="276" t="s">
        <v>39</v>
      </c>
      <c r="B6706" s="104" t="str">
        <f>IFERROR(VALUE(LEFT(B6707,FIND(".",B6707)-1)),"")</f>
        <v/>
      </c>
      <c r="C6706" s="95" t="str">
        <f>IFERROR(VLOOKUP(B6706,Tabla_CyP,2,FALSE),"")</f>
        <v/>
      </c>
      <c r="D6706" s="95"/>
      <c r="E6706" s="102"/>
      <c r="F6706" s="103"/>
      <c r="G6706" s="277"/>
    </row>
    <row r="6707" spans="1:123" ht="24" customHeight="1" x14ac:dyDescent="0.2">
      <c r="A6707" s="276" t="s">
        <v>25</v>
      </c>
      <c r="B6707" s="105" t="str">
        <f>IFERROR(VLOOKUP(COUNTIF($A$1:A6707,"ANALISIS DE PRECIOS"),Tabla_NumeroItem,2,FALSE),"")</f>
        <v/>
      </c>
      <c r="C6707" s="95" t="str">
        <f>IFERROR(VLOOKUP(B6707,Tabla_CyP,2,FALSE),"")</f>
        <v/>
      </c>
      <c r="D6707" s="101"/>
      <c r="E6707" s="102"/>
      <c r="F6707" s="100" t="s">
        <v>26</v>
      </c>
      <c r="G6707" s="278" t="str">
        <f>IFERROR(VLOOKUP(B6707,Tabla_CyP,4,FALSE),"")</f>
        <v/>
      </c>
    </row>
    <row r="6708" spans="1:123" ht="24" customHeight="1" x14ac:dyDescent="0.2">
      <c r="A6708" s="276"/>
      <c r="B6708" s="94"/>
      <c r="C6708" s="95"/>
      <c r="D6708" s="101"/>
      <c r="E6708" s="102"/>
      <c r="F6708" s="103"/>
      <c r="G6708" s="277"/>
    </row>
    <row r="6709" spans="1:123" ht="24" customHeight="1" x14ac:dyDescent="0.2">
      <c r="A6709" s="378" t="s">
        <v>507</v>
      </c>
      <c r="B6709" s="379"/>
      <c r="C6709" s="380" t="s">
        <v>0</v>
      </c>
      <c r="D6709" s="380" t="s">
        <v>27</v>
      </c>
      <c r="E6709" s="386" t="s">
        <v>28</v>
      </c>
      <c r="F6709" s="388" t="s">
        <v>29</v>
      </c>
      <c r="G6709" s="388" t="s">
        <v>30</v>
      </c>
    </row>
    <row r="6710" spans="1:123" s="107" customFormat="1" ht="24" customHeight="1" x14ac:dyDescent="0.2">
      <c r="A6710" s="106" t="s">
        <v>508</v>
      </c>
      <c r="B6710" s="106" t="s">
        <v>509</v>
      </c>
      <c r="C6710" s="381"/>
      <c r="D6710" s="381"/>
      <c r="E6710" s="387"/>
      <c r="F6710" s="389"/>
      <c r="G6710" s="389"/>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customHeight="1" x14ac:dyDescent="0.2">
      <c r="A6711" s="279"/>
      <c r="B6711" s="108"/>
      <c r="C6711" s="267" t="s">
        <v>604</v>
      </c>
      <c r="D6711" s="109"/>
      <c r="E6711" s="110"/>
      <c r="F6711" s="111"/>
      <c r="G6711" s="280"/>
    </row>
    <row r="6712" spans="1:123" s="218" customFormat="1"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1">
        <f>ROUND(E6712*F6712,2)</f>
        <v>0</v>
      </c>
    </row>
    <row r="6713" spans="1:123" s="218" customFormat="1"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1">
        <f t="shared" ref="G6713:G6725" si="2015">ROUND(E6713*F6713,2)</f>
        <v>0</v>
      </c>
    </row>
    <row r="6714" spans="1:123" s="218" customFormat="1" ht="24" customHeight="1" x14ac:dyDescent="0.2">
      <c r="A6714" s="213" t="str">
        <f t="shared" si="2011"/>
        <v/>
      </c>
      <c r="B6714" s="211" t="str">
        <f t="shared" si="2014"/>
        <v/>
      </c>
      <c r="C6714" s="212"/>
      <c r="D6714" s="213" t="str">
        <f t="shared" si="2012"/>
        <v/>
      </c>
      <c r="E6714" s="214"/>
      <c r="F6714" s="215">
        <f t="shared" si="2013"/>
        <v>0</v>
      </c>
      <c r="G6714" s="281">
        <f t="shared" si="2015"/>
        <v>0</v>
      </c>
    </row>
    <row r="6715" spans="1:123" s="218" customFormat="1" ht="24" customHeight="1" x14ac:dyDescent="0.2">
      <c r="A6715" s="213" t="str">
        <f t="shared" si="2011"/>
        <v/>
      </c>
      <c r="B6715" s="211" t="str">
        <f t="shared" si="2014"/>
        <v/>
      </c>
      <c r="C6715" s="212"/>
      <c r="D6715" s="213" t="str">
        <f t="shared" si="2012"/>
        <v/>
      </c>
      <c r="E6715" s="214"/>
      <c r="F6715" s="215">
        <f t="shared" si="2013"/>
        <v>0</v>
      </c>
      <c r="G6715" s="281">
        <f t="shared" si="2015"/>
        <v>0</v>
      </c>
    </row>
    <row r="6716" spans="1:123" s="218" customFormat="1" ht="24" customHeight="1" x14ac:dyDescent="0.2">
      <c r="A6716" s="213" t="str">
        <f t="shared" si="2011"/>
        <v/>
      </c>
      <c r="B6716" s="211" t="str">
        <f t="shared" si="2014"/>
        <v/>
      </c>
      <c r="C6716" s="212"/>
      <c r="D6716" s="213" t="str">
        <f t="shared" si="2012"/>
        <v/>
      </c>
      <c r="E6716" s="214"/>
      <c r="F6716" s="215">
        <f t="shared" si="2013"/>
        <v>0</v>
      </c>
      <c r="G6716" s="281">
        <f t="shared" si="2015"/>
        <v>0</v>
      </c>
    </row>
    <row r="6717" spans="1:123" s="218" customFormat="1" ht="24" customHeight="1" x14ac:dyDescent="0.2">
      <c r="A6717" s="213" t="str">
        <f t="shared" si="2011"/>
        <v/>
      </c>
      <c r="B6717" s="211" t="str">
        <f t="shared" si="2014"/>
        <v/>
      </c>
      <c r="C6717" s="212"/>
      <c r="D6717" s="213" t="str">
        <f t="shared" si="2012"/>
        <v/>
      </c>
      <c r="E6717" s="214"/>
      <c r="F6717" s="215">
        <f t="shared" si="2013"/>
        <v>0</v>
      </c>
      <c r="G6717" s="281">
        <f t="shared" si="2015"/>
        <v>0</v>
      </c>
    </row>
    <row r="6718" spans="1:123" s="218" customFormat="1" ht="24" customHeight="1" x14ac:dyDescent="0.2">
      <c r="A6718" s="213" t="str">
        <f t="shared" si="2011"/>
        <v/>
      </c>
      <c r="B6718" s="211" t="str">
        <f t="shared" si="2014"/>
        <v/>
      </c>
      <c r="C6718" s="212"/>
      <c r="D6718" s="213" t="str">
        <f t="shared" si="2012"/>
        <v/>
      </c>
      <c r="E6718" s="214"/>
      <c r="F6718" s="215">
        <f t="shared" si="2013"/>
        <v>0</v>
      </c>
      <c r="G6718" s="281">
        <f t="shared" si="2015"/>
        <v>0</v>
      </c>
    </row>
    <row r="6719" spans="1:123" s="218" customFormat="1" ht="24" customHeight="1" x14ac:dyDescent="0.2">
      <c r="A6719" s="213" t="str">
        <f t="shared" si="2011"/>
        <v/>
      </c>
      <c r="B6719" s="211" t="str">
        <f t="shared" si="2014"/>
        <v/>
      </c>
      <c r="C6719" s="212"/>
      <c r="D6719" s="213" t="str">
        <f t="shared" si="2012"/>
        <v/>
      </c>
      <c r="E6719" s="214"/>
      <c r="F6719" s="215">
        <f t="shared" si="2013"/>
        <v>0</v>
      </c>
      <c r="G6719" s="281">
        <f t="shared" si="2015"/>
        <v>0</v>
      </c>
    </row>
    <row r="6720" spans="1:123" s="218" customFormat="1" ht="24" customHeight="1" x14ac:dyDescent="0.2">
      <c r="A6720" s="213" t="str">
        <f t="shared" si="2011"/>
        <v/>
      </c>
      <c r="B6720" s="211" t="str">
        <f t="shared" si="2014"/>
        <v/>
      </c>
      <c r="C6720" s="212"/>
      <c r="D6720" s="213" t="str">
        <f t="shared" si="2012"/>
        <v/>
      </c>
      <c r="E6720" s="214"/>
      <c r="F6720" s="215">
        <f t="shared" si="2013"/>
        <v>0</v>
      </c>
      <c r="G6720" s="281">
        <f t="shared" si="2015"/>
        <v>0</v>
      </c>
    </row>
    <row r="6721" spans="1:7" s="218" customFormat="1" ht="24" customHeight="1" x14ac:dyDescent="0.2">
      <c r="A6721" s="213" t="str">
        <f t="shared" si="2011"/>
        <v/>
      </c>
      <c r="B6721" s="211" t="str">
        <f t="shared" si="2014"/>
        <v/>
      </c>
      <c r="C6721" s="212"/>
      <c r="D6721" s="213" t="str">
        <f t="shared" si="2012"/>
        <v/>
      </c>
      <c r="E6721" s="214"/>
      <c r="F6721" s="215">
        <f t="shared" si="2013"/>
        <v>0</v>
      </c>
      <c r="G6721" s="281">
        <f t="shared" si="2015"/>
        <v>0</v>
      </c>
    </row>
    <row r="6722" spans="1:7" s="218" customFormat="1" ht="24" customHeight="1" x14ac:dyDescent="0.2">
      <c r="A6722" s="213" t="str">
        <f t="shared" si="2011"/>
        <v/>
      </c>
      <c r="B6722" s="211" t="str">
        <f t="shared" si="2014"/>
        <v/>
      </c>
      <c r="C6722" s="212"/>
      <c r="D6722" s="213" t="str">
        <f t="shared" si="2012"/>
        <v/>
      </c>
      <c r="E6722" s="214"/>
      <c r="F6722" s="215">
        <f t="shared" si="2013"/>
        <v>0</v>
      </c>
      <c r="G6722" s="281">
        <f t="shared" si="2015"/>
        <v>0</v>
      </c>
    </row>
    <row r="6723" spans="1:7" s="218" customFormat="1" ht="24" customHeight="1" x14ac:dyDescent="0.2">
      <c r="A6723" s="213" t="str">
        <f t="shared" si="2011"/>
        <v/>
      </c>
      <c r="B6723" s="211" t="str">
        <f t="shared" si="2014"/>
        <v/>
      </c>
      <c r="C6723" s="212"/>
      <c r="D6723" s="213" t="str">
        <f t="shared" si="2012"/>
        <v/>
      </c>
      <c r="E6723" s="214"/>
      <c r="F6723" s="215">
        <f t="shared" si="2013"/>
        <v>0</v>
      </c>
      <c r="G6723" s="281">
        <f t="shared" si="2015"/>
        <v>0</v>
      </c>
    </row>
    <row r="6724" spans="1:7" s="218" customFormat="1" ht="24" customHeight="1" x14ac:dyDescent="0.2">
      <c r="A6724" s="213" t="str">
        <f t="shared" si="2011"/>
        <v/>
      </c>
      <c r="B6724" s="211" t="str">
        <f t="shared" si="2014"/>
        <v/>
      </c>
      <c r="C6724" s="212"/>
      <c r="D6724" s="213" t="str">
        <f t="shared" si="2012"/>
        <v/>
      </c>
      <c r="E6724" s="214"/>
      <c r="F6724" s="215">
        <f t="shared" si="2013"/>
        <v>0</v>
      </c>
      <c r="G6724" s="281">
        <f t="shared" si="2015"/>
        <v>0</v>
      </c>
    </row>
    <row r="6725" spans="1:7" s="218" customFormat="1" ht="24" customHeight="1" x14ac:dyDescent="0.2">
      <c r="A6725" s="213" t="str">
        <f t="shared" si="2011"/>
        <v/>
      </c>
      <c r="B6725" s="211" t="str">
        <f t="shared" si="2014"/>
        <v/>
      </c>
      <c r="C6725" s="212"/>
      <c r="D6725" s="213" t="str">
        <f t="shared" si="2012"/>
        <v/>
      </c>
      <c r="E6725" s="214"/>
      <c r="F6725" s="216">
        <f t="shared" si="2013"/>
        <v>0</v>
      </c>
      <c r="G6725" s="281">
        <f t="shared" si="2015"/>
        <v>0</v>
      </c>
    </row>
    <row r="6726" spans="1:7" ht="24" customHeight="1" x14ac:dyDescent="0.2">
      <c r="A6726" s="282"/>
      <c r="B6726" s="95"/>
      <c r="C6726" s="95"/>
      <c r="D6726" s="101"/>
      <c r="E6726" s="102"/>
      <c r="F6726" s="268" t="s">
        <v>31</v>
      </c>
      <c r="G6726" s="283">
        <f>SUBTOTAL(9,G6712:G6725)</f>
        <v>0</v>
      </c>
    </row>
    <row r="6727" spans="1:7" ht="24" customHeight="1" x14ac:dyDescent="0.2">
      <c r="A6727" s="282"/>
      <c r="B6727" s="95"/>
      <c r="C6727" s="266" t="s">
        <v>605</v>
      </c>
      <c r="D6727" s="101"/>
      <c r="E6727" s="102"/>
      <c r="F6727" s="103"/>
      <c r="G6727" s="284"/>
    </row>
    <row r="6728" spans="1:7" s="218" customFormat="1"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1">
        <f>ROUND(E6728*F6728,2)</f>
        <v>0</v>
      </c>
    </row>
    <row r="6729" spans="1:7" s="218" customFormat="1" ht="24" customHeight="1" x14ac:dyDescent="0.2">
      <c r="A6729" s="213" t="str">
        <f t="shared" si="2016"/>
        <v/>
      </c>
      <c r="B6729" s="211">
        <f t="shared" si="2017"/>
        <v>0</v>
      </c>
      <c r="C6729" s="212"/>
      <c r="D6729" s="213" t="str">
        <f t="shared" si="2018"/>
        <v/>
      </c>
      <c r="E6729" s="214"/>
      <c r="F6729" s="217">
        <f t="shared" si="2019"/>
        <v>0</v>
      </c>
      <c r="G6729" s="281">
        <f>ROUND(E6729*F6729,2)</f>
        <v>0</v>
      </c>
    </row>
    <row r="6730" spans="1:7" s="218" customFormat="1" ht="24" customHeight="1" x14ac:dyDescent="0.2">
      <c r="A6730" s="213" t="str">
        <f t="shared" si="2016"/>
        <v/>
      </c>
      <c r="B6730" s="211">
        <f t="shared" si="2017"/>
        <v>0</v>
      </c>
      <c r="C6730" s="212"/>
      <c r="D6730" s="213" t="str">
        <f t="shared" si="2018"/>
        <v/>
      </c>
      <c r="E6730" s="214"/>
      <c r="F6730" s="217">
        <f t="shared" si="2019"/>
        <v>0</v>
      </c>
      <c r="G6730" s="281">
        <f t="shared" ref="G6730:G6735" si="2020">ROUND(E6730*F6730,2)</f>
        <v>0</v>
      </c>
    </row>
    <row r="6731" spans="1:7" s="218" customFormat="1" ht="24" customHeight="1" x14ac:dyDescent="0.2">
      <c r="A6731" s="213" t="str">
        <f t="shared" si="2016"/>
        <v/>
      </c>
      <c r="B6731" s="211">
        <f t="shared" si="2017"/>
        <v>0</v>
      </c>
      <c r="C6731" s="212"/>
      <c r="D6731" s="213" t="str">
        <f t="shared" si="2018"/>
        <v/>
      </c>
      <c r="E6731" s="214"/>
      <c r="F6731" s="217">
        <f t="shared" si="2019"/>
        <v>0</v>
      </c>
      <c r="G6731" s="281">
        <f t="shared" si="2020"/>
        <v>0</v>
      </c>
    </row>
    <row r="6732" spans="1:7" s="218" customFormat="1" ht="24" customHeight="1" x14ac:dyDescent="0.2">
      <c r="A6732" s="213" t="str">
        <f t="shared" si="2016"/>
        <v/>
      </c>
      <c r="B6732" s="211">
        <f t="shared" si="2017"/>
        <v>0</v>
      </c>
      <c r="C6732" s="212"/>
      <c r="D6732" s="213" t="str">
        <f t="shared" si="2018"/>
        <v/>
      </c>
      <c r="E6732" s="214"/>
      <c r="F6732" s="215">
        <f t="shared" si="2019"/>
        <v>0</v>
      </c>
      <c r="G6732" s="281">
        <f t="shared" si="2020"/>
        <v>0</v>
      </c>
    </row>
    <row r="6733" spans="1:7" s="218" customFormat="1" ht="24" customHeight="1" x14ac:dyDescent="0.2">
      <c r="A6733" s="213" t="str">
        <f t="shared" si="2016"/>
        <v/>
      </c>
      <c r="B6733" s="211">
        <f t="shared" si="2017"/>
        <v>0</v>
      </c>
      <c r="C6733" s="212"/>
      <c r="D6733" s="213" t="str">
        <f t="shared" si="2018"/>
        <v/>
      </c>
      <c r="E6733" s="214"/>
      <c r="F6733" s="215">
        <f t="shared" si="2019"/>
        <v>0</v>
      </c>
      <c r="G6733" s="281">
        <f t="shared" si="2020"/>
        <v>0</v>
      </c>
    </row>
    <row r="6734" spans="1:7" s="218" customFormat="1" ht="24" customHeight="1" x14ac:dyDescent="0.2">
      <c r="A6734" s="213" t="str">
        <f t="shared" si="2016"/>
        <v/>
      </c>
      <c r="B6734" s="211">
        <f t="shared" si="2017"/>
        <v>0</v>
      </c>
      <c r="C6734" s="212"/>
      <c r="D6734" s="213" t="str">
        <f t="shared" si="2018"/>
        <v/>
      </c>
      <c r="E6734" s="214"/>
      <c r="F6734" s="215">
        <f t="shared" si="2019"/>
        <v>0</v>
      </c>
      <c r="G6734" s="281">
        <f t="shared" si="2020"/>
        <v>0</v>
      </c>
    </row>
    <row r="6735" spans="1:7" s="218" customFormat="1" ht="24" customHeight="1" x14ac:dyDescent="0.2">
      <c r="A6735" s="213" t="str">
        <f t="shared" si="2016"/>
        <v/>
      </c>
      <c r="B6735" s="211">
        <f t="shared" si="2017"/>
        <v>0</v>
      </c>
      <c r="C6735" s="212"/>
      <c r="D6735" s="213" t="str">
        <f t="shared" si="2018"/>
        <v/>
      </c>
      <c r="E6735" s="214"/>
      <c r="F6735" s="215">
        <f t="shared" si="2019"/>
        <v>0</v>
      </c>
      <c r="G6735" s="281">
        <f t="shared" si="2020"/>
        <v>0</v>
      </c>
    </row>
    <row r="6736" spans="1:7" ht="24" customHeight="1" x14ac:dyDescent="0.2">
      <c r="A6736" s="282"/>
      <c r="B6736" s="95"/>
      <c r="C6736" s="95"/>
      <c r="D6736" s="101"/>
      <c r="E6736" s="102"/>
      <c r="F6736" s="268" t="s">
        <v>32</v>
      </c>
      <c r="G6736" s="283">
        <f>SUBTOTAL(9,G6728:G6735)</f>
        <v>0</v>
      </c>
    </row>
    <row r="6737" spans="1:7" ht="24" customHeight="1" x14ac:dyDescent="0.2">
      <c r="A6737" s="282"/>
      <c r="B6737" s="95"/>
      <c r="C6737" s="266" t="s">
        <v>606</v>
      </c>
      <c r="D6737" s="101"/>
      <c r="E6737" s="102"/>
      <c r="F6737" s="103"/>
      <c r="G6737" s="284"/>
    </row>
    <row r="6738" spans="1:7" s="218" customFormat="1"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1">
        <f t="shared" ref="G6738:G6746" si="2025">ROUND(E6738*F6738,2)</f>
        <v>0</v>
      </c>
    </row>
    <row r="6739" spans="1:7" s="218" customFormat="1" ht="24" customHeight="1" x14ac:dyDescent="0.2">
      <c r="A6739" s="213" t="str">
        <f t="shared" si="2021"/>
        <v/>
      </c>
      <c r="B6739" s="211" t="str">
        <f t="shared" si="2022"/>
        <v/>
      </c>
      <c r="C6739" s="212"/>
      <c r="D6739" s="213" t="str">
        <f t="shared" si="2023"/>
        <v/>
      </c>
      <c r="E6739" s="214"/>
      <c r="F6739" s="215">
        <f t="shared" si="2024"/>
        <v>0</v>
      </c>
      <c r="G6739" s="281">
        <f t="shared" si="2025"/>
        <v>0</v>
      </c>
    </row>
    <row r="6740" spans="1:7" s="218" customFormat="1" ht="24" customHeight="1" x14ac:dyDescent="0.2">
      <c r="A6740" s="213" t="str">
        <f t="shared" si="2021"/>
        <v/>
      </c>
      <c r="B6740" s="211" t="str">
        <f t="shared" si="2022"/>
        <v/>
      </c>
      <c r="C6740" s="212"/>
      <c r="D6740" s="213" t="str">
        <f t="shared" si="2023"/>
        <v/>
      </c>
      <c r="E6740" s="214"/>
      <c r="F6740" s="215">
        <f t="shared" si="2024"/>
        <v>0</v>
      </c>
      <c r="G6740" s="281">
        <f t="shared" si="2025"/>
        <v>0</v>
      </c>
    </row>
    <row r="6741" spans="1:7" s="218" customFormat="1" ht="24" customHeight="1" x14ac:dyDescent="0.2">
      <c r="A6741" s="213" t="str">
        <f t="shared" si="2021"/>
        <v/>
      </c>
      <c r="B6741" s="211" t="str">
        <f t="shared" si="2022"/>
        <v/>
      </c>
      <c r="C6741" s="212"/>
      <c r="D6741" s="213" t="str">
        <f t="shared" si="2023"/>
        <v/>
      </c>
      <c r="E6741" s="214"/>
      <c r="F6741" s="215">
        <f t="shared" si="2024"/>
        <v>0</v>
      </c>
      <c r="G6741" s="281">
        <f t="shared" si="2025"/>
        <v>0</v>
      </c>
    </row>
    <row r="6742" spans="1:7" s="218" customFormat="1" ht="24" customHeight="1" x14ac:dyDescent="0.2">
      <c r="A6742" s="213" t="str">
        <f t="shared" si="2021"/>
        <v/>
      </c>
      <c r="B6742" s="211" t="str">
        <f t="shared" si="2022"/>
        <v/>
      </c>
      <c r="C6742" s="212"/>
      <c r="D6742" s="213" t="str">
        <f t="shared" si="2023"/>
        <v/>
      </c>
      <c r="E6742" s="214"/>
      <c r="F6742" s="215">
        <f t="shared" si="2024"/>
        <v>0</v>
      </c>
      <c r="G6742" s="281">
        <f t="shared" si="2025"/>
        <v>0</v>
      </c>
    </row>
    <row r="6743" spans="1:7" s="218" customFormat="1" ht="24" customHeight="1" x14ac:dyDescent="0.2">
      <c r="A6743" s="213" t="str">
        <f t="shared" si="2021"/>
        <v/>
      </c>
      <c r="B6743" s="211" t="str">
        <f t="shared" si="2022"/>
        <v/>
      </c>
      <c r="C6743" s="212"/>
      <c r="D6743" s="213" t="str">
        <f t="shared" si="2023"/>
        <v/>
      </c>
      <c r="E6743" s="214"/>
      <c r="F6743" s="215">
        <f t="shared" si="2024"/>
        <v>0</v>
      </c>
      <c r="G6743" s="281">
        <f t="shared" si="2025"/>
        <v>0</v>
      </c>
    </row>
    <row r="6744" spans="1:7" s="218" customFormat="1" ht="24" customHeight="1" x14ac:dyDescent="0.2">
      <c r="A6744" s="213" t="str">
        <f t="shared" si="2021"/>
        <v/>
      </c>
      <c r="B6744" s="211" t="str">
        <f t="shared" si="2022"/>
        <v/>
      </c>
      <c r="C6744" s="212"/>
      <c r="D6744" s="213" t="str">
        <f t="shared" si="2023"/>
        <v/>
      </c>
      <c r="E6744" s="214"/>
      <c r="F6744" s="215">
        <f t="shared" si="2024"/>
        <v>0</v>
      </c>
      <c r="G6744" s="281">
        <f t="shared" si="2025"/>
        <v>0</v>
      </c>
    </row>
    <row r="6745" spans="1:7" s="218" customFormat="1" ht="24" customHeight="1" x14ac:dyDescent="0.2">
      <c r="A6745" s="213" t="str">
        <f t="shared" si="2021"/>
        <v/>
      </c>
      <c r="B6745" s="211" t="str">
        <f t="shared" si="2022"/>
        <v/>
      </c>
      <c r="C6745" s="212"/>
      <c r="D6745" s="213" t="str">
        <f t="shared" si="2023"/>
        <v/>
      </c>
      <c r="E6745" s="214"/>
      <c r="F6745" s="215">
        <f t="shared" si="2024"/>
        <v>0</v>
      </c>
      <c r="G6745" s="281">
        <f t="shared" si="2025"/>
        <v>0</v>
      </c>
    </row>
    <row r="6746" spans="1:7" s="218" customFormat="1" ht="24" customHeight="1" x14ac:dyDescent="0.2">
      <c r="A6746" s="213" t="str">
        <f t="shared" si="2021"/>
        <v/>
      </c>
      <c r="B6746" s="211" t="str">
        <f t="shared" si="2022"/>
        <v/>
      </c>
      <c r="C6746" s="212"/>
      <c r="D6746" s="213" t="str">
        <f t="shared" si="2023"/>
        <v/>
      </c>
      <c r="E6746" s="214"/>
      <c r="F6746" s="215">
        <f t="shared" si="2024"/>
        <v>0</v>
      </c>
      <c r="G6746" s="281">
        <f t="shared" si="2025"/>
        <v>0</v>
      </c>
    </row>
    <row r="6747" spans="1:7" ht="24" customHeight="1" x14ac:dyDescent="0.2">
      <c r="A6747" s="285"/>
      <c r="B6747" s="101"/>
      <c r="C6747" s="95"/>
      <c r="D6747" s="101"/>
      <c r="E6747" s="102"/>
      <c r="F6747" s="268" t="s">
        <v>33</v>
      </c>
      <c r="G6747" s="283">
        <f>SUBTOTAL(9,G6738:G6746)</f>
        <v>0</v>
      </c>
    </row>
    <row r="6748" spans="1:7" ht="24" customHeight="1" x14ac:dyDescent="0.2">
      <c r="A6748" s="286"/>
      <c r="B6748" s="101"/>
      <c r="C6748" s="95"/>
      <c r="D6748" s="101"/>
      <c r="E6748" s="102"/>
      <c r="F6748" s="103"/>
      <c r="G6748" s="284"/>
    </row>
    <row r="6749" spans="1:7" ht="24" customHeight="1" x14ac:dyDescent="0.2">
      <c r="A6749" s="287" t="str">
        <f>B6707</f>
        <v/>
      </c>
      <c r="B6749" s="288" t="str">
        <f>C6707</f>
        <v/>
      </c>
      <c r="C6749" s="109"/>
      <c r="D6749" s="109" t="s">
        <v>34</v>
      </c>
      <c r="E6749" s="110"/>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7" t="str">
        <f>Comitente</f>
        <v>CA.ME. SAN JUAN SOCIEDAD DEL ESTADO</v>
      </c>
      <c r="C6752" s="92"/>
      <c r="D6752" s="98"/>
      <c r="E6752" s="98"/>
      <c r="F6752" s="99"/>
      <c r="G6752" s="273"/>
    </row>
    <row r="6753" spans="1:123" ht="24" customHeight="1" x14ac:dyDescent="0.2">
      <c r="A6753" s="272" t="s">
        <v>603</v>
      </c>
      <c r="B6753" s="97">
        <f>Contratista</f>
        <v>0</v>
      </c>
      <c r="C6753" s="93"/>
      <c r="D6753" s="93"/>
      <c r="E6753" s="93"/>
      <c r="F6753" s="100"/>
      <c r="G6753" s="274"/>
    </row>
    <row r="6754" spans="1:123" ht="24" customHeight="1" x14ac:dyDescent="0.2">
      <c r="A6754" s="272" t="s">
        <v>24</v>
      </c>
      <c r="B6754" s="97" t="str">
        <f>Obra</f>
        <v>CIERRE PERIMETRAL - OBRA CIVIL Ca.Me. SAN JUAN S.E.</v>
      </c>
      <c r="C6754" s="93"/>
      <c r="D6754" s="93"/>
      <c r="E6754" s="93"/>
      <c r="F6754" s="100" t="s">
        <v>38</v>
      </c>
      <c r="G6754" s="275">
        <f>Fecha_Base</f>
        <v>44711</v>
      </c>
    </row>
    <row r="6755" spans="1:123" ht="24" customHeight="1" x14ac:dyDescent="0.2">
      <c r="A6755" s="276" t="s">
        <v>601</v>
      </c>
      <c r="B6755" s="94" t="str">
        <f>Ubicación</f>
        <v>DEPARTAMENTO SARMIENTO</v>
      </c>
      <c r="C6755" s="94"/>
      <c r="D6755" s="101"/>
      <c r="E6755" s="102"/>
      <c r="F6755" s="103"/>
      <c r="G6755" s="277"/>
    </row>
    <row r="6756" spans="1:123" ht="24" customHeight="1" x14ac:dyDescent="0.2">
      <c r="A6756" s="276" t="s">
        <v>39</v>
      </c>
      <c r="B6756" s="104" t="str">
        <f>IFERROR(VALUE(LEFT(B6757,FIND(".",B6757)-1)),"")</f>
        <v/>
      </c>
      <c r="C6756" s="95" t="str">
        <f>IFERROR(VLOOKUP(B6756,Tabla_CyP,2,FALSE),"")</f>
        <v/>
      </c>
      <c r="D6756" s="95"/>
      <c r="E6756" s="102"/>
      <c r="F6756" s="103"/>
      <c r="G6756" s="277"/>
    </row>
    <row r="6757" spans="1:123" ht="24" customHeight="1" x14ac:dyDescent="0.2">
      <c r="A6757" s="276" t="s">
        <v>25</v>
      </c>
      <c r="B6757" s="105" t="str">
        <f>IFERROR(VLOOKUP(COUNTIF($A$1:A6757,"ANALISIS DE PRECIOS"),Tabla_NumeroItem,2,FALSE),"")</f>
        <v/>
      </c>
      <c r="C6757" s="95" t="str">
        <f>IFERROR(VLOOKUP(B6757,Tabla_CyP,2,FALSE),"")</f>
        <v/>
      </c>
      <c r="D6757" s="101"/>
      <c r="E6757" s="102"/>
      <c r="F6757" s="100" t="s">
        <v>26</v>
      </c>
      <c r="G6757" s="278" t="str">
        <f>IFERROR(VLOOKUP(B6757,Tabla_CyP,4,FALSE),"")</f>
        <v/>
      </c>
    </row>
    <row r="6758" spans="1:123" ht="24" customHeight="1" x14ac:dyDescent="0.2">
      <c r="A6758" s="276"/>
      <c r="B6758" s="94"/>
      <c r="C6758" s="95"/>
      <c r="D6758" s="101"/>
      <c r="E6758" s="102"/>
      <c r="F6758" s="103"/>
      <c r="G6758" s="277"/>
    </row>
    <row r="6759" spans="1:123" ht="24" customHeight="1" x14ac:dyDescent="0.2">
      <c r="A6759" s="378" t="s">
        <v>507</v>
      </c>
      <c r="B6759" s="379"/>
      <c r="C6759" s="380" t="s">
        <v>0</v>
      </c>
      <c r="D6759" s="380" t="s">
        <v>27</v>
      </c>
      <c r="E6759" s="386" t="s">
        <v>28</v>
      </c>
      <c r="F6759" s="388" t="s">
        <v>29</v>
      </c>
      <c r="G6759" s="388" t="s">
        <v>30</v>
      </c>
    </row>
    <row r="6760" spans="1:123" s="107" customFormat="1" ht="24" customHeight="1" x14ac:dyDescent="0.2">
      <c r="A6760" s="106" t="s">
        <v>508</v>
      </c>
      <c r="B6760" s="106" t="s">
        <v>509</v>
      </c>
      <c r="C6760" s="381"/>
      <c r="D6760" s="381"/>
      <c r="E6760" s="387"/>
      <c r="F6760" s="389"/>
      <c r="G6760" s="389"/>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customHeight="1" x14ac:dyDescent="0.2">
      <c r="A6761" s="279"/>
      <c r="B6761" s="108"/>
      <c r="C6761" s="267" t="s">
        <v>604</v>
      </c>
      <c r="D6761" s="109"/>
      <c r="E6761" s="110"/>
      <c r="F6761" s="111"/>
      <c r="G6761" s="280"/>
    </row>
    <row r="6762" spans="1:123" s="218" customFormat="1"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1">
        <f>ROUND(E6762*F6762,2)</f>
        <v>0</v>
      </c>
    </row>
    <row r="6763" spans="1:123" s="218" customFormat="1"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1">
        <f t="shared" ref="G6763:G6775" si="2030">ROUND(E6763*F6763,2)</f>
        <v>0</v>
      </c>
    </row>
    <row r="6764" spans="1:123" s="218" customFormat="1" ht="24" customHeight="1" x14ac:dyDescent="0.2">
      <c r="A6764" s="213" t="str">
        <f t="shared" si="2026"/>
        <v/>
      </c>
      <c r="B6764" s="211" t="str">
        <f t="shared" si="2029"/>
        <v/>
      </c>
      <c r="C6764" s="212"/>
      <c r="D6764" s="213" t="str">
        <f t="shared" si="2027"/>
        <v/>
      </c>
      <c r="E6764" s="214"/>
      <c r="F6764" s="215">
        <f t="shared" si="2028"/>
        <v>0</v>
      </c>
      <c r="G6764" s="281">
        <f t="shared" si="2030"/>
        <v>0</v>
      </c>
    </row>
    <row r="6765" spans="1:123" s="218" customFormat="1" ht="24" customHeight="1" x14ac:dyDescent="0.2">
      <c r="A6765" s="213" t="str">
        <f t="shared" si="2026"/>
        <v/>
      </c>
      <c r="B6765" s="211" t="str">
        <f t="shared" si="2029"/>
        <v/>
      </c>
      <c r="C6765" s="212"/>
      <c r="D6765" s="213" t="str">
        <f t="shared" si="2027"/>
        <v/>
      </c>
      <c r="E6765" s="214"/>
      <c r="F6765" s="215">
        <f t="shared" si="2028"/>
        <v>0</v>
      </c>
      <c r="G6765" s="281">
        <f t="shared" si="2030"/>
        <v>0</v>
      </c>
    </row>
    <row r="6766" spans="1:123" s="218" customFormat="1" ht="24" customHeight="1" x14ac:dyDescent="0.2">
      <c r="A6766" s="213" t="str">
        <f t="shared" si="2026"/>
        <v/>
      </c>
      <c r="B6766" s="211" t="str">
        <f t="shared" si="2029"/>
        <v/>
      </c>
      <c r="C6766" s="212"/>
      <c r="D6766" s="213" t="str">
        <f t="shared" si="2027"/>
        <v/>
      </c>
      <c r="E6766" s="214"/>
      <c r="F6766" s="215">
        <f t="shared" si="2028"/>
        <v>0</v>
      </c>
      <c r="G6766" s="281">
        <f t="shared" si="2030"/>
        <v>0</v>
      </c>
    </row>
    <row r="6767" spans="1:123" s="218" customFormat="1" ht="24" customHeight="1" x14ac:dyDescent="0.2">
      <c r="A6767" s="213" t="str">
        <f t="shared" si="2026"/>
        <v/>
      </c>
      <c r="B6767" s="211" t="str">
        <f t="shared" si="2029"/>
        <v/>
      </c>
      <c r="C6767" s="212"/>
      <c r="D6767" s="213" t="str">
        <f t="shared" si="2027"/>
        <v/>
      </c>
      <c r="E6767" s="214"/>
      <c r="F6767" s="215">
        <f t="shared" si="2028"/>
        <v>0</v>
      </c>
      <c r="G6767" s="281">
        <f t="shared" si="2030"/>
        <v>0</v>
      </c>
    </row>
    <row r="6768" spans="1:123" s="218" customFormat="1" ht="24" customHeight="1" x14ac:dyDescent="0.2">
      <c r="A6768" s="213" t="str">
        <f t="shared" si="2026"/>
        <v/>
      </c>
      <c r="B6768" s="211" t="str">
        <f t="shared" si="2029"/>
        <v/>
      </c>
      <c r="C6768" s="212"/>
      <c r="D6768" s="213" t="str">
        <f t="shared" si="2027"/>
        <v/>
      </c>
      <c r="E6768" s="214"/>
      <c r="F6768" s="215">
        <f t="shared" si="2028"/>
        <v>0</v>
      </c>
      <c r="G6768" s="281">
        <f t="shared" si="2030"/>
        <v>0</v>
      </c>
    </row>
    <row r="6769" spans="1:7" s="218" customFormat="1" ht="24" customHeight="1" x14ac:dyDescent="0.2">
      <c r="A6769" s="213" t="str">
        <f t="shared" si="2026"/>
        <v/>
      </c>
      <c r="B6769" s="211" t="str">
        <f t="shared" si="2029"/>
        <v/>
      </c>
      <c r="C6769" s="212"/>
      <c r="D6769" s="213" t="str">
        <f t="shared" si="2027"/>
        <v/>
      </c>
      <c r="E6769" s="214"/>
      <c r="F6769" s="215">
        <f t="shared" si="2028"/>
        <v>0</v>
      </c>
      <c r="G6769" s="281">
        <f t="shared" si="2030"/>
        <v>0</v>
      </c>
    </row>
    <row r="6770" spans="1:7" s="218" customFormat="1" ht="24" customHeight="1" x14ac:dyDescent="0.2">
      <c r="A6770" s="213" t="str">
        <f t="shared" si="2026"/>
        <v/>
      </c>
      <c r="B6770" s="211" t="str">
        <f t="shared" si="2029"/>
        <v/>
      </c>
      <c r="C6770" s="212"/>
      <c r="D6770" s="213" t="str">
        <f t="shared" si="2027"/>
        <v/>
      </c>
      <c r="E6770" s="214"/>
      <c r="F6770" s="215">
        <f t="shared" si="2028"/>
        <v>0</v>
      </c>
      <c r="G6770" s="281">
        <f t="shared" si="2030"/>
        <v>0</v>
      </c>
    </row>
    <row r="6771" spans="1:7" s="218" customFormat="1" ht="24" customHeight="1" x14ac:dyDescent="0.2">
      <c r="A6771" s="213" t="str">
        <f t="shared" si="2026"/>
        <v/>
      </c>
      <c r="B6771" s="211" t="str">
        <f t="shared" si="2029"/>
        <v/>
      </c>
      <c r="C6771" s="212"/>
      <c r="D6771" s="213" t="str">
        <f t="shared" si="2027"/>
        <v/>
      </c>
      <c r="E6771" s="214"/>
      <c r="F6771" s="215">
        <f t="shared" si="2028"/>
        <v>0</v>
      </c>
      <c r="G6771" s="281">
        <f t="shared" si="2030"/>
        <v>0</v>
      </c>
    </row>
    <row r="6772" spans="1:7" s="218" customFormat="1" ht="24" customHeight="1" x14ac:dyDescent="0.2">
      <c r="A6772" s="213" t="str">
        <f t="shared" si="2026"/>
        <v/>
      </c>
      <c r="B6772" s="211" t="str">
        <f t="shared" si="2029"/>
        <v/>
      </c>
      <c r="C6772" s="212"/>
      <c r="D6772" s="213" t="str">
        <f t="shared" si="2027"/>
        <v/>
      </c>
      <c r="E6772" s="214"/>
      <c r="F6772" s="215">
        <f t="shared" si="2028"/>
        <v>0</v>
      </c>
      <c r="G6772" s="281">
        <f t="shared" si="2030"/>
        <v>0</v>
      </c>
    </row>
    <row r="6773" spans="1:7" s="218" customFormat="1" ht="24" customHeight="1" x14ac:dyDescent="0.2">
      <c r="A6773" s="213" t="str">
        <f t="shared" si="2026"/>
        <v/>
      </c>
      <c r="B6773" s="211" t="str">
        <f t="shared" si="2029"/>
        <v/>
      </c>
      <c r="C6773" s="212"/>
      <c r="D6773" s="213" t="str">
        <f t="shared" si="2027"/>
        <v/>
      </c>
      <c r="E6773" s="214"/>
      <c r="F6773" s="215">
        <f t="shared" si="2028"/>
        <v>0</v>
      </c>
      <c r="G6773" s="281">
        <f t="shared" si="2030"/>
        <v>0</v>
      </c>
    </row>
    <row r="6774" spans="1:7" s="218" customFormat="1" ht="24" customHeight="1" x14ac:dyDescent="0.2">
      <c r="A6774" s="213" t="str">
        <f t="shared" si="2026"/>
        <v/>
      </c>
      <c r="B6774" s="211" t="str">
        <f t="shared" si="2029"/>
        <v/>
      </c>
      <c r="C6774" s="212"/>
      <c r="D6774" s="213" t="str">
        <f t="shared" si="2027"/>
        <v/>
      </c>
      <c r="E6774" s="214"/>
      <c r="F6774" s="215">
        <f t="shared" si="2028"/>
        <v>0</v>
      </c>
      <c r="G6774" s="281">
        <f t="shared" si="2030"/>
        <v>0</v>
      </c>
    </row>
    <row r="6775" spans="1:7" s="218" customFormat="1" ht="24" customHeight="1" x14ac:dyDescent="0.2">
      <c r="A6775" s="213" t="str">
        <f t="shared" si="2026"/>
        <v/>
      </c>
      <c r="B6775" s="211" t="str">
        <f t="shared" si="2029"/>
        <v/>
      </c>
      <c r="C6775" s="212"/>
      <c r="D6775" s="213" t="str">
        <f t="shared" si="2027"/>
        <v/>
      </c>
      <c r="E6775" s="214"/>
      <c r="F6775" s="216">
        <f t="shared" si="2028"/>
        <v>0</v>
      </c>
      <c r="G6775" s="281">
        <f t="shared" si="2030"/>
        <v>0</v>
      </c>
    </row>
    <row r="6776" spans="1:7" ht="24" customHeight="1" x14ac:dyDescent="0.2">
      <c r="A6776" s="282"/>
      <c r="B6776" s="95"/>
      <c r="C6776" s="95"/>
      <c r="D6776" s="101"/>
      <c r="E6776" s="102"/>
      <c r="F6776" s="268" t="s">
        <v>31</v>
      </c>
      <c r="G6776" s="283">
        <f>SUBTOTAL(9,G6762:G6775)</f>
        <v>0</v>
      </c>
    </row>
    <row r="6777" spans="1:7" ht="24" customHeight="1" x14ac:dyDescent="0.2">
      <c r="A6777" s="282"/>
      <c r="B6777" s="95"/>
      <c r="C6777" s="266" t="s">
        <v>605</v>
      </c>
      <c r="D6777" s="101"/>
      <c r="E6777" s="102"/>
      <c r="F6777" s="103"/>
      <c r="G6777" s="284"/>
    </row>
    <row r="6778" spans="1:7" s="218" customFormat="1"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1">
        <f>ROUND(E6778*F6778,2)</f>
        <v>0</v>
      </c>
    </row>
    <row r="6779" spans="1:7" s="218" customFormat="1" ht="24" customHeight="1" x14ac:dyDescent="0.2">
      <c r="A6779" s="213" t="str">
        <f t="shared" si="2031"/>
        <v/>
      </c>
      <c r="B6779" s="211">
        <f t="shared" si="2032"/>
        <v>0</v>
      </c>
      <c r="C6779" s="212"/>
      <c r="D6779" s="213" t="str">
        <f t="shared" si="2033"/>
        <v/>
      </c>
      <c r="E6779" s="214"/>
      <c r="F6779" s="217">
        <f t="shared" si="2034"/>
        <v>0</v>
      </c>
      <c r="G6779" s="281">
        <f>ROUND(E6779*F6779,2)</f>
        <v>0</v>
      </c>
    </row>
    <row r="6780" spans="1:7" s="218" customFormat="1" ht="24" customHeight="1" x14ac:dyDescent="0.2">
      <c r="A6780" s="213" t="str">
        <f t="shared" si="2031"/>
        <v/>
      </c>
      <c r="B6780" s="211">
        <f t="shared" si="2032"/>
        <v>0</v>
      </c>
      <c r="C6780" s="212"/>
      <c r="D6780" s="213" t="str">
        <f t="shared" si="2033"/>
        <v/>
      </c>
      <c r="E6780" s="214"/>
      <c r="F6780" s="217">
        <f t="shared" si="2034"/>
        <v>0</v>
      </c>
      <c r="G6780" s="281">
        <f t="shared" ref="G6780:G6785" si="2035">ROUND(E6780*F6780,2)</f>
        <v>0</v>
      </c>
    </row>
    <row r="6781" spans="1:7" s="218" customFormat="1" ht="24" customHeight="1" x14ac:dyDescent="0.2">
      <c r="A6781" s="213" t="str">
        <f t="shared" si="2031"/>
        <v/>
      </c>
      <c r="B6781" s="211">
        <f t="shared" si="2032"/>
        <v>0</v>
      </c>
      <c r="C6781" s="212"/>
      <c r="D6781" s="213" t="str">
        <f t="shared" si="2033"/>
        <v/>
      </c>
      <c r="E6781" s="214"/>
      <c r="F6781" s="217">
        <f t="shared" si="2034"/>
        <v>0</v>
      </c>
      <c r="G6781" s="281">
        <f t="shared" si="2035"/>
        <v>0</v>
      </c>
    </row>
    <row r="6782" spans="1:7" s="218" customFormat="1" ht="24" customHeight="1" x14ac:dyDescent="0.2">
      <c r="A6782" s="213" t="str">
        <f t="shared" si="2031"/>
        <v/>
      </c>
      <c r="B6782" s="211">
        <f t="shared" si="2032"/>
        <v>0</v>
      </c>
      <c r="C6782" s="212"/>
      <c r="D6782" s="213" t="str">
        <f t="shared" si="2033"/>
        <v/>
      </c>
      <c r="E6782" s="214"/>
      <c r="F6782" s="215">
        <f t="shared" si="2034"/>
        <v>0</v>
      </c>
      <c r="G6782" s="281">
        <f t="shared" si="2035"/>
        <v>0</v>
      </c>
    </row>
    <row r="6783" spans="1:7" s="218" customFormat="1" ht="24" customHeight="1" x14ac:dyDescent="0.2">
      <c r="A6783" s="213" t="str">
        <f t="shared" si="2031"/>
        <v/>
      </c>
      <c r="B6783" s="211">
        <f t="shared" si="2032"/>
        <v>0</v>
      </c>
      <c r="C6783" s="212"/>
      <c r="D6783" s="213" t="str">
        <f t="shared" si="2033"/>
        <v/>
      </c>
      <c r="E6783" s="214"/>
      <c r="F6783" s="215">
        <f t="shared" si="2034"/>
        <v>0</v>
      </c>
      <c r="G6783" s="281">
        <f t="shared" si="2035"/>
        <v>0</v>
      </c>
    </row>
    <row r="6784" spans="1:7" s="218" customFormat="1" ht="24" customHeight="1" x14ac:dyDescent="0.2">
      <c r="A6784" s="213" t="str">
        <f t="shared" si="2031"/>
        <v/>
      </c>
      <c r="B6784" s="211">
        <f t="shared" si="2032"/>
        <v>0</v>
      </c>
      <c r="C6784" s="212"/>
      <c r="D6784" s="213" t="str">
        <f t="shared" si="2033"/>
        <v/>
      </c>
      <c r="E6784" s="214"/>
      <c r="F6784" s="215">
        <f t="shared" si="2034"/>
        <v>0</v>
      </c>
      <c r="G6784" s="281">
        <f t="shared" si="2035"/>
        <v>0</v>
      </c>
    </row>
    <row r="6785" spans="1:7" s="218" customFormat="1" ht="24" customHeight="1" x14ac:dyDescent="0.2">
      <c r="A6785" s="213" t="str">
        <f t="shared" si="2031"/>
        <v/>
      </c>
      <c r="B6785" s="211">
        <f t="shared" si="2032"/>
        <v>0</v>
      </c>
      <c r="C6785" s="212"/>
      <c r="D6785" s="213" t="str">
        <f t="shared" si="2033"/>
        <v/>
      </c>
      <c r="E6785" s="214"/>
      <c r="F6785" s="215">
        <f t="shared" si="2034"/>
        <v>0</v>
      </c>
      <c r="G6785" s="281">
        <f t="shared" si="2035"/>
        <v>0</v>
      </c>
    </row>
    <row r="6786" spans="1:7" ht="24" customHeight="1" x14ac:dyDescent="0.2">
      <c r="A6786" s="282"/>
      <c r="B6786" s="95"/>
      <c r="C6786" s="95"/>
      <c r="D6786" s="101"/>
      <c r="E6786" s="102"/>
      <c r="F6786" s="268" t="s">
        <v>32</v>
      </c>
      <c r="G6786" s="283">
        <f>SUBTOTAL(9,G6778:G6785)</f>
        <v>0</v>
      </c>
    </row>
    <row r="6787" spans="1:7" ht="24" customHeight="1" x14ac:dyDescent="0.2">
      <c r="A6787" s="282"/>
      <c r="B6787" s="95"/>
      <c r="C6787" s="266" t="s">
        <v>606</v>
      </c>
      <c r="D6787" s="101"/>
      <c r="E6787" s="102"/>
      <c r="F6787" s="103"/>
      <c r="G6787" s="284"/>
    </row>
    <row r="6788" spans="1:7" s="218" customFormat="1"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1">
        <f t="shared" ref="G6788:G6796" si="2040">ROUND(E6788*F6788,2)</f>
        <v>0</v>
      </c>
    </row>
    <row r="6789" spans="1:7" s="218" customFormat="1" ht="24" customHeight="1" x14ac:dyDescent="0.2">
      <c r="A6789" s="213" t="str">
        <f t="shared" si="2036"/>
        <v/>
      </c>
      <c r="B6789" s="211" t="str">
        <f t="shared" si="2037"/>
        <v/>
      </c>
      <c r="C6789" s="212"/>
      <c r="D6789" s="213" t="str">
        <f t="shared" si="2038"/>
        <v/>
      </c>
      <c r="E6789" s="214"/>
      <c r="F6789" s="215">
        <f t="shared" si="2039"/>
        <v>0</v>
      </c>
      <c r="G6789" s="281">
        <f t="shared" si="2040"/>
        <v>0</v>
      </c>
    </row>
    <row r="6790" spans="1:7" s="218" customFormat="1" ht="24" customHeight="1" x14ac:dyDescent="0.2">
      <c r="A6790" s="213" t="str">
        <f t="shared" si="2036"/>
        <v/>
      </c>
      <c r="B6790" s="211" t="str">
        <f t="shared" si="2037"/>
        <v/>
      </c>
      <c r="C6790" s="212"/>
      <c r="D6790" s="213" t="str">
        <f t="shared" si="2038"/>
        <v/>
      </c>
      <c r="E6790" s="214"/>
      <c r="F6790" s="215">
        <f t="shared" si="2039"/>
        <v>0</v>
      </c>
      <c r="G6790" s="281">
        <f t="shared" si="2040"/>
        <v>0</v>
      </c>
    </row>
    <row r="6791" spans="1:7" s="218" customFormat="1" ht="24" customHeight="1" x14ac:dyDescent="0.2">
      <c r="A6791" s="213" t="str">
        <f t="shared" si="2036"/>
        <v/>
      </c>
      <c r="B6791" s="211" t="str">
        <f t="shared" si="2037"/>
        <v/>
      </c>
      <c r="C6791" s="212"/>
      <c r="D6791" s="213" t="str">
        <f t="shared" si="2038"/>
        <v/>
      </c>
      <c r="E6791" s="214"/>
      <c r="F6791" s="215">
        <f t="shared" si="2039"/>
        <v>0</v>
      </c>
      <c r="G6791" s="281">
        <f t="shared" si="2040"/>
        <v>0</v>
      </c>
    </row>
    <row r="6792" spans="1:7" s="218" customFormat="1" ht="24" customHeight="1" x14ac:dyDescent="0.2">
      <c r="A6792" s="213" t="str">
        <f t="shared" si="2036"/>
        <v/>
      </c>
      <c r="B6792" s="211" t="str">
        <f t="shared" si="2037"/>
        <v/>
      </c>
      <c r="C6792" s="212"/>
      <c r="D6792" s="213" t="str">
        <f t="shared" si="2038"/>
        <v/>
      </c>
      <c r="E6792" s="214"/>
      <c r="F6792" s="215">
        <f t="shared" si="2039"/>
        <v>0</v>
      </c>
      <c r="G6792" s="281">
        <f t="shared" si="2040"/>
        <v>0</v>
      </c>
    </row>
    <row r="6793" spans="1:7" s="218" customFormat="1" ht="24" customHeight="1" x14ac:dyDescent="0.2">
      <c r="A6793" s="213" t="str">
        <f t="shared" si="2036"/>
        <v/>
      </c>
      <c r="B6793" s="211" t="str">
        <f t="shared" si="2037"/>
        <v/>
      </c>
      <c r="C6793" s="212"/>
      <c r="D6793" s="213" t="str">
        <f t="shared" si="2038"/>
        <v/>
      </c>
      <c r="E6793" s="214"/>
      <c r="F6793" s="215">
        <f t="shared" si="2039"/>
        <v>0</v>
      </c>
      <c r="G6793" s="281">
        <f t="shared" si="2040"/>
        <v>0</v>
      </c>
    </row>
    <row r="6794" spans="1:7" s="218" customFormat="1" ht="24" customHeight="1" x14ac:dyDescent="0.2">
      <c r="A6794" s="213" t="str">
        <f t="shared" si="2036"/>
        <v/>
      </c>
      <c r="B6794" s="211" t="str">
        <f t="shared" si="2037"/>
        <v/>
      </c>
      <c r="C6794" s="212"/>
      <c r="D6794" s="213" t="str">
        <f t="shared" si="2038"/>
        <v/>
      </c>
      <c r="E6794" s="214"/>
      <c r="F6794" s="215">
        <f t="shared" si="2039"/>
        <v>0</v>
      </c>
      <c r="G6794" s="281">
        <f t="shared" si="2040"/>
        <v>0</v>
      </c>
    </row>
    <row r="6795" spans="1:7" s="218" customFormat="1" ht="24" customHeight="1" x14ac:dyDescent="0.2">
      <c r="A6795" s="213" t="str">
        <f t="shared" si="2036"/>
        <v/>
      </c>
      <c r="B6795" s="211" t="str">
        <f t="shared" si="2037"/>
        <v/>
      </c>
      <c r="C6795" s="212"/>
      <c r="D6795" s="213" t="str">
        <f t="shared" si="2038"/>
        <v/>
      </c>
      <c r="E6795" s="214"/>
      <c r="F6795" s="215">
        <f t="shared" si="2039"/>
        <v>0</v>
      </c>
      <c r="G6795" s="281">
        <f t="shared" si="2040"/>
        <v>0</v>
      </c>
    </row>
    <row r="6796" spans="1:7" s="218" customFormat="1" ht="24" customHeight="1" x14ac:dyDescent="0.2">
      <c r="A6796" s="213" t="str">
        <f t="shared" si="2036"/>
        <v/>
      </c>
      <c r="B6796" s="211" t="str">
        <f t="shared" si="2037"/>
        <v/>
      </c>
      <c r="C6796" s="212"/>
      <c r="D6796" s="213" t="str">
        <f t="shared" si="2038"/>
        <v/>
      </c>
      <c r="E6796" s="214"/>
      <c r="F6796" s="215">
        <f t="shared" si="2039"/>
        <v>0</v>
      </c>
      <c r="G6796" s="281">
        <f t="shared" si="2040"/>
        <v>0</v>
      </c>
    </row>
    <row r="6797" spans="1:7" ht="24" customHeight="1" x14ac:dyDescent="0.2">
      <c r="A6797" s="285"/>
      <c r="B6797" s="101"/>
      <c r="C6797" s="95"/>
      <c r="D6797" s="101"/>
      <c r="E6797" s="102"/>
      <c r="F6797" s="268" t="s">
        <v>33</v>
      </c>
      <c r="G6797" s="283">
        <f>SUBTOTAL(9,G6788:G6796)</f>
        <v>0</v>
      </c>
    </row>
    <row r="6798" spans="1:7" ht="24" customHeight="1" x14ac:dyDescent="0.2">
      <c r="A6798" s="286"/>
      <c r="B6798" s="101"/>
      <c r="C6798" s="95"/>
      <c r="D6798" s="101"/>
      <c r="E6798" s="102"/>
      <c r="F6798" s="103"/>
      <c r="G6798" s="284"/>
    </row>
    <row r="6799" spans="1:7" ht="24" customHeight="1" x14ac:dyDescent="0.2">
      <c r="A6799" s="287" t="str">
        <f>B6757</f>
        <v/>
      </c>
      <c r="B6799" s="288" t="str">
        <f>C6757</f>
        <v/>
      </c>
      <c r="C6799" s="109"/>
      <c r="D6799" s="109" t="s">
        <v>34</v>
      </c>
      <c r="E6799" s="110"/>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7" t="str">
        <f>Comitente</f>
        <v>CA.ME. SAN JUAN SOCIEDAD DEL ESTADO</v>
      </c>
      <c r="C6802" s="92"/>
      <c r="D6802" s="98"/>
      <c r="E6802" s="98"/>
      <c r="F6802" s="99"/>
      <c r="G6802" s="273"/>
    </row>
    <row r="6803" spans="1:123" ht="24" customHeight="1" x14ac:dyDescent="0.2">
      <c r="A6803" s="272" t="s">
        <v>603</v>
      </c>
      <c r="B6803" s="97">
        <f>Contratista</f>
        <v>0</v>
      </c>
      <c r="C6803" s="93"/>
      <c r="D6803" s="93"/>
      <c r="E6803" s="93"/>
      <c r="F6803" s="100"/>
      <c r="G6803" s="274"/>
    </row>
    <row r="6804" spans="1:123" ht="24" customHeight="1" x14ac:dyDescent="0.2">
      <c r="A6804" s="272" t="s">
        <v>24</v>
      </c>
      <c r="B6804" s="97" t="str">
        <f>Obra</f>
        <v>CIERRE PERIMETRAL - OBRA CIVIL Ca.Me. SAN JUAN S.E.</v>
      </c>
      <c r="C6804" s="93"/>
      <c r="D6804" s="93"/>
      <c r="E6804" s="93"/>
      <c r="F6804" s="100" t="s">
        <v>38</v>
      </c>
      <c r="G6804" s="275">
        <f>Fecha_Base</f>
        <v>44711</v>
      </c>
    </row>
    <row r="6805" spans="1:123" ht="24" customHeight="1" x14ac:dyDescent="0.2">
      <c r="A6805" s="276" t="s">
        <v>601</v>
      </c>
      <c r="B6805" s="94" t="str">
        <f>Ubicación</f>
        <v>DEPARTAMENTO SARMIENTO</v>
      </c>
      <c r="C6805" s="94"/>
      <c r="D6805" s="101"/>
      <c r="E6805" s="102"/>
      <c r="F6805" s="103"/>
      <c r="G6805" s="277"/>
    </row>
    <row r="6806" spans="1:123" ht="24" customHeight="1" x14ac:dyDescent="0.2">
      <c r="A6806" s="276" t="s">
        <v>39</v>
      </c>
      <c r="B6806" s="104" t="str">
        <f>IFERROR(VALUE(LEFT(B6807,FIND(".",B6807)-1)),"")</f>
        <v/>
      </c>
      <c r="C6806" s="95" t="str">
        <f>IFERROR(VLOOKUP(B6806,Tabla_CyP,2,FALSE),"")</f>
        <v/>
      </c>
      <c r="D6806" s="95"/>
      <c r="E6806" s="102"/>
      <c r="F6806" s="103"/>
      <c r="G6806" s="277"/>
    </row>
    <row r="6807" spans="1:123" ht="24" customHeight="1" x14ac:dyDescent="0.2">
      <c r="A6807" s="276" t="s">
        <v>25</v>
      </c>
      <c r="B6807" s="105" t="str">
        <f>IFERROR(VLOOKUP(COUNTIF($A$1:A6807,"ANALISIS DE PRECIOS"),Tabla_NumeroItem,2,FALSE),"")</f>
        <v/>
      </c>
      <c r="C6807" s="95" t="str">
        <f>IFERROR(VLOOKUP(B6807,Tabla_CyP,2,FALSE),"")</f>
        <v/>
      </c>
      <c r="D6807" s="101"/>
      <c r="E6807" s="102"/>
      <c r="F6807" s="100" t="s">
        <v>26</v>
      </c>
      <c r="G6807" s="278" t="str">
        <f>IFERROR(VLOOKUP(B6807,Tabla_CyP,4,FALSE),"")</f>
        <v/>
      </c>
    </row>
    <row r="6808" spans="1:123" ht="24" customHeight="1" x14ac:dyDescent="0.2">
      <c r="A6808" s="276"/>
      <c r="B6808" s="94"/>
      <c r="C6808" s="95"/>
      <c r="D6808" s="101"/>
      <c r="E6808" s="102"/>
      <c r="F6808" s="103"/>
      <c r="G6808" s="277"/>
    </row>
    <row r="6809" spans="1:123" ht="24" customHeight="1" x14ac:dyDescent="0.2">
      <c r="A6809" s="378" t="s">
        <v>507</v>
      </c>
      <c r="B6809" s="379"/>
      <c r="C6809" s="380" t="s">
        <v>0</v>
      </c>
      <c r="D6809" s="380" t="s">
        <v>27</v>
      </c>
      <c r="E6809" s="386" t="s">
        <v>28</v>
      </c>
      <c r="F6809" s="388" t="s">
        <v>29</v>
      </c>
      <c r="G6809" s="388" t="s">
        <v>30</v>
      </c>
    </row>
    <row r="6810" spans="1:123" s="107" customFormat="1" ht="24" customHeight="1" x14ac:dyDescent="0.2">
      <c r="A6810" s="106" t="s">
        <v>508</v>
      </c>
      <c r="B6810" s="106" t="s">
        <v>509</v>
      </c>
      <c r="C6810" s="381"/>
      <c r="D6810" s="381"/>
      <c r="E6810" s="387"/>
      <c r="F6810" s="389"/>
      <c r="G6810" s="389"/>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customHeight="1" x14ac:dyDescent="0.2">
      <c r="A6811" s="279"/>
      <c r="B6811" s="108"/>
      <c r="C6811" s="267" t="s">
        <v>604</v>
      </c>
      <c r="D6811" s="109"/>
      <c r="E6811" s="110"/>
      <c r="F6811" s="111"/>
      <c r="G6811" s="280"/>
    </row>
    <row r="6812" spans="1:123" s="218" customFormat="1"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1">
        <f>ROUND(E6812*F6812,2)</f>
        <v>0</v>
      </c>
    </row>
    <row r="6813" spans="1:123" s="218" customFormat="1"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1">
        <f t="shared" ref="G6813:G6825" si="2045">ROUND(E6813*F6813,2)</f>
        <v>0</v>
      </c>
    </row>
    <row r="6814" spans="1:123" s="218" customFormat="1" ht="24" customHeight="1" x14ac:dyDescent="0.2">
      <c r="A6814" s="213" t="str">
        <f t="shared" si="2041"/>
        <v/>
      </c>
      <c r="B6814" s="211" t="str">
        <f t="shared" si="2044"/>
        <v/>
      </c>
      <c r="C6814" s="212"/>
      <c r="D6814" s="213" t="str">
        <f t="shared" si="2042"/>
        <v/>
      </c>
      <c r="E6814" s="214"/>
      <c r="F6814" s="215">
        <f t="shared" si="2043"/>
        <v>0</v>
      </c>
      <c r="G6814" s="281">
        <f t="shared" si="2045"/>
        <v>0</v>
      </c>
    </row>
    <row r="6815" spans="1:123" s="218" customFormat="1" ht="24" customHeight="1" x14ac:dyDescent="0.2">
      <c r="A6815" s="213" t="str">
        <f t="shared" si="2041"/>
        <v/>
      </c>
      <c r="B6815" s="211" t="str">
        <f t="shared" si="2044"/>
        <v/>
      </c>
      <c r="C6815" s="212"/>
      <c r="D6815" s="213" t="str">
        <f t="shared" si="2042"/>
        <v/>
      </c>
      <c r="E6815" s="214"/>
      <c r="F6815" s="215">
        <f t="shared" si="2043"/>
        <v>0</v>
      </c>
      <c r="G6815" s="281">
        <f t="shared" si="2045"/>
        <v>0</v>
      </c>
    </row>
    <row r="6816" spans="1:123" s="218" customFormat="1" ht="24" customHeight="1" x14ac:dyDescent="0.2">
      <c r="A6816" s="213" t="str">
        <f t="shared" si="2041"/>
        <v/>
      </c>
      <c r="B6816" s="211" t="str">
        <f t="shared" si="2044"/>
        <v/>
      </c>
      <c r="C6816" s="212"/>
      <c r="D6816" s="213" t="str">
        <f t="shared" si="2042"/>
        <v/>
      </c>
      <c r="E6816" s="214"/>
      <c r="F6816" s="215">
        <f t="shared" si="2043"/>
        <v>0</v>
      </c>
      <c r="G6816" s="281">
        <f t="shared" si="2045"/>
        <v>0</v>
      </c>
    </row>
    <row r="6817" spans="1:7" s="218" customFormat="1" ht="24" customHeight="1" x14ac:dyDescent="0.2">
      <c r="A6817" s="213" t="str">
        <f t="shared" si="2041"/>
        <v/>
      </c>
      <c r="B6817" s="211" t="str">
        <f t="shared" si="2044"/>
        <v/>
      </c>
      <c r="C6817" s="212"/>
      <c r="D6817" s="213" t="str">
        <f t="shared" si="2042"/>
        <v/>
      </c>
      <c r="E6817" s="214"/>
      <c r="F6817" s="215">
        <f t="shared" si="2043"/>
        <v>0</v>
      </c>
      <c r="G6817" s="281">
        <f t="shared" si="2045"/>
        <v>0</v>
      </c>
    </row>
    <row r="6818" spans="1:7" s="218" customFormat="1" ht="24" customHeight="1" x14ac:dyDescent="0.2">
      <c r="A6818" s="213" t="str">
        <f t="shared" si="2041"/>
        <v/>
      </c>
      <c r="B6818" s="211" t="str">
        <f t="shared" si="2044"/>
        <v/>
      </c>
      <c r="C6818" s="212"/>
      <c r="D6818" s="213" t="str">
        <f t="shared" si="2042"/>
        <v/>
      </c>
      <c r="E6818" s="214"/>
      <c r="F6818" s="215">
        <f t="shared" si="2043"/>
        <v>0</v>
      </c>
      <c r="G6818" s="281">
        <f t="shared" si="2045"/>
        <v>0</v>
      </c>
    </row>
    <row r="6819" spans="1:7" s="218" customFormat="1" ht="24" customHeight="1" x14ac:dyDescent="0.2">
      <c r="A6819" s="213" t="str">
        <f t="shared" si="2041"/>
        <v/>
      </c>
      <c r="B6819" s="211" t="str">
        <f t="shared" si="2044"/>
        <v/>
      </c>
      <c r="C6819" s="212"/>
      <c r="D6819" s="213" t="str">
        <f t="shared" si="2042"/>
        <v/>
      </c>
      <c r="E6819" s="214"/>
      <c r="F6819" s="215">
        <f t="shared" si="2043"/>
        <v>0</v>
      </c>
      <c r="G6819" s="281">
        <f t="shared" si="2045"/>
        <v>0</v>
      </c>
    </row>
    <row r="6820" spans="1:7" s="218" customFormat="1" ht="24" customHeight="1" x14ac:dyDescent="0.2">
      <c r="A6820" s="213" t="str">
        <f t="shared" si="2041"/>
        <v/>
      </c>
      <c r="B6820" s="211" t="str">
        <f t="shared" si="2044"/>
        <v/>
      </c>
      <c r="C6820" s="212"/>
      <c r="D6820" s="213" t="str">
        <f t="shared" si="2042"/>
        <v/>
      </c>
      <c r="E6820" s="214"/>
      <c r="F6820" s="215">
        <f t="shared" si="2043"/>
        <v>0</v>
      </c>
      <c r="G6820" s="281">
        <f t="shared" si="2045"/>
        <v>0</v>
      </c>
    </row>
    <row r="6821" spans="1:7" s="218" customFormat="1" ht="24" customHeight="1" x14ac:dyDescent="0.2">
      <c r="A6821" s="213" t="str">
        <f t="shared" si="2041"/>
        <v/>
      </c>
      <c r="B6821" s="211" t="str">
        <f t="shared" si="2044"/>
        <v/>
      </c>
      <c r="C6821" s="212"/>
      <c r="D6821" s="213" t="str">
        <f t="shared" si="2042"/>
        <v/>
      </c>
      <c r="E6821" s="214"/>
      <c r="F6821" s="215">
        <f t="shared" si="2043"/>
        <v>0</v>
      </c>
      <c r="G6821" s="281">
        <f t="shared" si="2045"/>
        <v>0</v>
      </c>
    </row>
    <row r="6822" spans="1:7" s="218" customFormat="1" ht="24" customHeight="1" x14ac:dyDescent="0.2">
      <c r="A6822" s="213" t="str">
        <f t="shared" si="2041"/>
        <v/>
      </c>
      <c r="B6822" s="211" t="str">
        <f t="shared" si="2044"/>
        <v/>
      </c>
      <c r="C6822" s="212"/>
      <c r="D6822" s="213" t="str">
        <f t="shared" si="2042"/>
        <v/>
      </c>
      <c r="E6822" s="214"/>
      <c r="F6822" s="215">
        <f t="shared" si="2043"/>
        <v>0</v>
      </c>
      <c r="G6822" s="281">
        <f t="shared" si="2045"/>
        <v>0</v>
      </c>
    </row>
    <row r="6823" spans="1:7" s="218" customFormat="1" ht="24" customHeight="1" x14ac:dyDescent="0.2">
      <c r="A6823" s="213" t="str">
        <f t="shared" si="2041"/>
        <v/>
      </c>
      <c r="B6823" s="211" t="str">
        <f t="shared" si="2044"/>
        <v/>
      </c>
      <c r="C6823" s="212"/>
      <c r="D6823" s="213" t="str">
        <f t="shared" si="2042"/>
        <v/>
      </c>
      <c r="E6823" s="214"/>
      <c r="F6823" s="215">
        <f t="shared" si="2043"/>
        <v>0</v>
      </c>
      <c r="G6823" s="281">
        <f t="shared" si="2045"/>
        <v>0</v>
      </c>
    </row>
    <row r="6824" spans="1:7" s="218" customFormat="1" ht="24" customHeight="1" x14ac:dyDescent="0.2">
      <c r="A6824" s="213" t="str">
        <f t="shared" si="2041"/>
        <v/>
      </c>
      <c r="B6824" s="211" t="str">
        <f t="shared" si="2044"/>
        <v/>
      </c>
      <c r="C6824" s="212"/>
      <c r="D6824" s="213" t="str">
        <f t="shared" si="2042"/>
        <v/>
      </c>
      <c r="E6824" s="214"/>
      <c r="F6824" s="215">
        <f t="shared" si="2043"/>
        <v>0</v>
      </c>
      <c r="G6824" s="281">
        <f t="shared" si="2045"/>
        <v>0</v>
      </c>
    </row>
    <row r="6825" spans="1:7" s="218" customFormat="1" ht="24" customHeight="1" x14ac:dyDescent="0.2">
      <c r="A6825" s="213" t="str">
        <f t="shared" si="2041"/>
        <v/>
      </c>
      <c r="B6825" s="211" t="str">
        <f t="shared" si="2044"/>
        <v/>
      </c>
      <c r="C6825" s="212"/>
      <c r="D6825" s="213" t="str">
        <f t="shared" si="2042"/>
        <v/>
      </c>
      <c r="E6825" s="214"/>
      <c r="F6825" s="216">
        <f t="shared" si="2043"/>
        <v>0</v>
      </c>
      <c r="G6825" s="281">
        <f t="shared" si="2045"/>
        <v>0</v>
      </c>
    </row>
    <row r="6826" spans="1:7" ht="24" customHeight="1" x14ac:dyDescent="0.2">
      <c r="A6826" s="282"/>
      <c r="B6826" s="95"/>
      <c r="C6826" s="95"/>
      <c r="D6826" s="101"/>
      <c r="E6826" s="102"/>
      <c r="F6826" s="268" t="s">
        <v>31</v>
      </c>
      <c r="G6826" s="283">
        <f>SUBTOTAL(9,G6812:G6825)</f>
        <v>0</v>
      </c>
    </row>
    <row r="6827" spans="1:7" ht="24" customHeight="1" x14ac:dyDescent="0.2">
      <c r="A6827" s="282"/>
      <c r="B6827" s="95"/>
      <c r="C6827" s="266" t="s">
        <v>605</v>
      </c>
      <c r="D6827" s="101"/>
      <c r="E6827" s="102"/>
      <c r="F6827" s="103"/>
      <c r="G6827" s="284"/>
    </row>
    <row r="6828" spans="1:7" s="218" customFormat="1"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1">
        <f>ROUND(E6828*F6828,2)</f>
        <v>0</v>
      </c>
    </row>
    <row r="6829" spans="1:7" s="218" customFormat="1" ht="24" customHeight="1" x14ac:dyDescent="0.2">
      <c r="A6829" s="213" t="str">
        <f t="shared" si="2046"/>
        <v/>
      </c>
      <c r="B6829" s="211">
        <f t="shared" si="2047"/>
        <v>0</v>
      </c>
      <c r="C6829" s="212"/>
      <c r="D6829" s="213" t="str">
        <f t="shared" si="2048"/>
        <v/>
      </c>
      <c r="E6829" s="214"/>
      <c r="F6829" s="217">
        <f t="shared" si="2049"/>
        <v>0</v>
      </c>
      <c r="G6829" s="281">
        <f>ROUND(E6829*F6829,2)</f>
        <v>0</v>
      </c>
    </row>
    <row r="6830" spans="1:7" s="218" customFormat="1" ht="24" customHeight="1" x14ac:dyDescent="0.2">
      <c r="A6830" s="213" t="str">
        <f t="shared" si="2046"/>
        <v/>
      </c>
      <c r="B6830" s="211">
        <f t="shared" si="2047"/>
        <v>0</v>
      </c>
      <c r="C6830" s="212"/>
      <c r="D6830" s="213" t="str">
        <f t="shared" si="2048"/>
        <v/>
      </c>
      <c r="E6830" s="214"/>
      <c r="F6830" s="217">
        <f t="shared" si="2049"/>
        <v>0</v>
      </c>
      <c r="G6830" s="281">
        <f t="shared" ref="G6830:G6835" si="2050">ROUND(E6830*F6830,2)</f>
        <v>0</v>
      </c>
    </row>
    <row r="6831" spans="1:7" s="218" customFormat="1" ht="24" customHeight="1" x14ac:dyDescent="0.2">
      <c r="A6831" s="213" t="str">
        <f t="shared" si="2046"/>
        <v/>
      </c>
      <c r="B6831" s="211">
        <f t="shared" si="2047"/>
        <v>0</v>
      </c>
      <c r="C6831" s="212"/>
      <c r="D6831" s="213" t="str">
        <f t="shared" si="2048"/>
        <v/>
      </c>
      <c r="E6831" s="214"/>
      <c r="F6831" s="217">
        <f t="shared" si="2049"/>
        <v>0</v>
      </c>
      <c r="G6831" s="281">
        <f t="shared" si="2050"/>
        <v>0</v>
      </c>
    </row>
    <row r="6832" spans="1:7" s="218" customFormat="1" ht="24" customHeight="1" x14ac:dyDescent="0.2">
      <c r="A6832" s="213" t="str">
        <f t="shared" si="2046"/>
        <v/>
      </c>
      <c r="B6832" s="211">
        <f t="shared" si="2047"/>
        <v>0</v>
      </c>
      <c r="C6832" s="212"/>
      <c r="D6832" s="213" t="str">
        <f t="shared" si="2048"/>
        <v/>
      </c>
      <c r="E6832" s="214"/>
      <c r="F6832" s="215">
        <f t="shared" si="2049"/>
        <v>0</v>
      </c>
      <c r="G6832" s="281">
        <f t="shared" si="2050"/>
        <v>0</v>
      </c>
    </row>
    <row r="6833" spans="1:7" s="218" customFormat="1" ht="24" customHeight="1" x14ac:dyDescent="0.2">
      <c r="A6833" s="213" t="str">
        <f t="shared" si="2046"/>
        <v/>
      </c>
      <c r="B6833" s="211">
        <f t="shared" si="2047"/>
        <v>0</v>
      </c>
      <c r="C6833" s="212"/>
      <c r="D6833" s="213" t="str">
        <f t="shared" si="2048"/>
        <v/>
      </c>
      <c r="E6833" s="214"/>
      <c r="F6833" s="215">
        <f t="shared" si="2049"/>
        <v>0</v>
      </c>
      <c r="G6833" s="281">
        <f t="shared" si="2050"/>
        <v>0</v>
      </c>
    </row>
    <row r="6834" spans="1:7" s="218" customFormat="1" ht="24" customHeight="1" x14ac:dyDescent="0.2">
      <c r="A6834" s="213" t="str">
        <f t="shared" si="2046"/>
        <v/>
      </c>
      <c r="B6834" s="211">
        <f t="shared" si="2047"/>
        <v>0</v>
      </c>
      <c r="C6834" s="212"/>
      <c r="D6834" s="213" t="str">
        <f t="shared" si="2048"/>
        <v/>
      </c>
      <c r="E6834" s="214"/>
      <c r="F6834" s="215">
        <f t="shared" si="2049"/>
        <v>0</v>
      </c>
      <c r="G6834" s="281">
        <f t="shared" si="2050"/>
        <v>0</v>
      </c>
    </row>
    <row r="6835" spans="1:7" s="218" customFormat="1" ht="24" customHeight="1" x14ac:dyDescent="0.2">
      <c r="A6835" s="213" t="str">
        <f t="shared" si="2046"/>
        <v/>
      </c>
      <c r="B6835" s="211">
        <f t="shared" si="2047"/>
        <v>0</v>
      </c>
      <c r="C6835" s="212"/>
      <c r="D6835" s="213" t="str">
        <f t="shared" si="2048"/>
        <v/>
      </c>
      <c r="E6835" s="214"/>
      <c r="F6835" s="215">
        <f t="shared" si="2049"/>
        <v>0</v>
      </c>
      <c r="G6835" s="281">
        <f t="shared" si="2050"/>
        <v>0</v>
      </c>
    </row>
    <row r="6836" spans="1:7" ht="24" customHeight="1" x14ac:dyDescent="0.2">
      <c r="A6836" s="282"/>
      <c r="B6836" s="95"/>
      <c r="C6836" s="95"/>
      <c r="D6836" s="101"/>
      <c r="E6836" s="102"/>
      <c r="F6836" s="268" t="s">
        <v>32</v>
      </c>
      <c r="G6836" s="283">
        <f>SUBTOTAL(9,G6828:G6835)</f>
        <v>0</v>
      </c>
    </row>
    <row r="6837" spans="1:7" ht="24" customHeight="1" x14ac:dyDescent="0.2">
      <c r="A6837" s="282"/>
      <c r="B6837" s="95"/>
      <c r="C6837" s="266" t="s">
        <v>606</v>
      </c>
      <c r="D6837" s="101"/>
      <c r="E6837" s="102"/>
      <c r="F6837" s="103"/>
      <c r="G6837" s="284"/>
    </row>
    <row r="6838" spans="1:7" s="218" customFormat="1"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1">
        <f t="shared" ref="G6838:G6846" si="2055">ROUND(E6838*F6838,2)</f>
        <v>0</v>
      </c>
    </row>
    <row r="6839" spans="1:7" s="218" customFormat="1" ht="24" customHeight="1" x14ac:dyDescent="0.2">
      <c r="A6839" s="213" t="str">
        <f t="shared" si="2051"/>
        <v/>
      </c>
      <c r="B6839" s="211" t="str">
        <f t="shared" si="2052"/>
        <v/>
      </c>
      <c r="C6839" s="212"/>
      <c r="D6839" s="213" t="str">
        <f t="shared" si="2053"/>
        <v/>
      </c>
      <c r="E6839" s="214"/>
      <c r="F6839" s="215">
        <f t="shared" si="2054"/>
        <v>0</v>
      </c>
      <c r="G6839" s="281">
        <f t="shared" si="2055"/>
        <v>0</v>
      </c>
    </row>
    <row r="6840" spans="1:7" s="218" customFormat="1" ht="24" customHeight="1" x14ac:dyDescent="0.2">
      <c r="A6840" s="213" t="str">
        <f t="shared" si="2051"/>
        <v/>
      </c>
      <c r="B6840" s="211" t="str">
        <f t="shared" si="2052"/>
        <v/>
      </c>
      <c r="C6840" s="212"/>
      <c r="D6840" s="213" t="str">
        <f t="shared" si="2053"/>
        <v/>
      </c>
      <c r="E6840" s="214"/>
      <c r="F6840" s="215">
        <f t="shared" si="2054"/>
        <v>0</v>
      </c>
      <c r="G6840" s="281">
        <f t="shared" si="2055"/>
        <v>0</v>
      </c>
    </row>
    <row r="6841" spans="1:7" s="218" customFormat="1" ht="24" customHeight="1" x14ac:dyDescent="0.2">
      <c r="A6841" s="213" t="str">
        <f t="shared" si="2051"/>
        <v/>
      </c>
      <c r="B6841" s="211" t="str">
        <f t="shared" si="2052"/>
        <v/>
      </c>
      <c r="C6841" s="212"/>
      <c r="D6841" s="213" t="str">
        <f t="shared" si="2053"/>
        <v/>
      </c>
      <c r="E6841" s="214"/>
      <c r="F6841" s="215">
        <f t="shared" si="2054"/>
        <v>0</v>
      </c>
      <c r="G6841" s="281">
        <f t="shared" si="2055"/>
        <v>0</v>
      </c>
    </row>
    <row r="6842" spans="1:7" s="218" customFormat="1" ht="24" customHeight="1" x14ac:dyDescent="0.2">
      <c r="A6842" s="213" t="str">
        <f t="shared" si="2051"/>
        <v/>
      </c>
      <c r="B6842" s="211" t="str">
        <f t="shared" si="2052"/>
        <v/>
      </c>
      <c r="C6842" s="212"/>
      <c r="D6842" s="213" t="str">
        <f t="shared" si="2053"/>
        <v/>
      </c>
      <c r="E6842" s="214"/>
      <c r="F6842" s="215">
        <f t="shared" si="2054"/>
        <v>0</v>
      </c>
      <c r="G6842" s="281">
        <f t="shared" si="2055"/>
        <v>0</v>
      </c>
    </row>
    <row r="6843" spans="1:7" s="218" customFormat="1" ht="24" customHeight="1" x14ac:dyDescent="0.2">
      <c r="A6843" s="213" t="str">
        <f t="shared" si="2051"/>
        <v/>
      </c>
      <c r="B6843" s="211" t="str">
        <f t="shared" si="2052"/>
        <v/>
      </c>
      <c r="C6843" s="212"/>
      <c r="D6843" s="213" t="str">
        <f t="shared" si="2053"/>
        <v/>
      </c>
      <c r="E6843" s="214"/>
      <c r="F6843" s="215">
        <f t="shared" si="2054"/>
        <v>0</v>
      </c>
      <c r="G6843" s="281">
        <f t="shared" si="2055"/>
        <v>0</v>
      </c>
    </row>
    <row r="6844" spans="1:7" s="218" customFormat="1" ht="24" customHeight="1" x14ac:dyDescent="0.2">
      <c r="A6844" s="213" t="str">
        <f t="shared" si="2051"/>
        <v/>
      </c>
      <c r="B6844" s="211" t="str">
        <f t="shared" si="2052"/>
        <v/>
      </c>
      <c r="C6844" s="212"/>
      <c r="D6844" s="213" t="str">
        <f t="shared" si="2053"/>
        <v/>
      </c>
      <c r="E6844" s="214"/>
      <c r="F6844" s="215">
        <f t="shared" si="2054"/>
        <v>0</v>
      </c>
      <c r="G6844" s="281">
        <f t="shared" si="2055"/>
        <v>0</v>
      </c>
    </row>
    <row r="6845" spans="1:7" s="218" customFormat="1" ht="24" customHeight="1" x14ac:dyDescent="0.2">
      <c r="A6845" s="213" t="str">
        <f t="shared" si="2051"/>
        <v/>
      </c>
      <c r="B6845" s="211" t="str">
        <f t="shared" si="2052"/>
        <v/>
      </c>
      <c r="C6845" s="212"/>
      <c r="D6845" s="213" t="str">
        <f t="shared" si="2053"/>
        <v/>
      </c>
      <c r="E6845" s="214"/>
      <c r="F6845" s="215">
        <f t="shared" si="2054"/>
        <v>0</v>
      </c>
      <c r="G6845" s="281">
        <f t="shared" si="2055"/>
        <v>0</v>
      </c>
    </row>
    <row r="6846" spans="1:7" s="218" customFormat="1" ht="24" customHeight="1" x14ac:dyDescent="0.2">
      <c r="A6846" s="213" t="str">
        <f t="shared" si="2051"/>
        <v/>
      </c>
      <c r="B6846" s="211" t="str">
        <f t="shared" si="2052"/>
        <v/>
      </c>
      <c r="C6846" s="212"/>
      <c r="D6846" s="213" t="str">
        <f t="shared" si="2053"/>
        <v/>
      </c>
      <c r="E6846" s="214"/>
      <c r="F6846" s="215">
        <f t="shared" si="2054"/>
        <v>0</v>
      </c>
      <c r="G6846" s="281">
        <f t="shared" si="2055"/>
        <v>0</v>
      </c>
    </row>
    <row r="6847" spans="1:7" ht="24" customHeight="1" x14ac:dyDescent="0.2">
      <c r="A6847" s="285"/>
      <c r="B6847" s="101"/>
      <c r="C6847" s="95"/>
      <c r="D6847" s="101"/>
      <c r="E6847" s="102"/>
      <c r="F6847" s="268" t="s">
        <v>33</v>
      </c>
      <c r="G6847" s="283">
        <f>SUBTOTAL(9,G6838:G6846)</f>
        <v>0</v>
      </c>
    </row>
    <row r="6848" spans="1:7" ht="24" customHeight="1" x14ac:dyDescent="0.2">
      <c r="A6848" s="286"/>
      <c r="B6848" s="101"/>
      <c r="C6848" s="95"/>
      <c r="D6848" s="101"/>
      <c r="E6848" s="102"/>
      <c r="F6848" s="103"/>
      <c r="G6848" s="284"/>
    </row>
    <row r="6849" spans="1:123" ht="24" customHeight="1" x14ac:dyDescent="0.2">
      <c r="A6849" s="287" t="str">
        <f>B6807</f>
        <v/>
      </c>
      <c r="B6849" s="288" t="str">
        <f>C6807</f>
        <v/>
      </c>
      <c r="C6849" s="109"/>
      <c r="D6849" s="109" t="s">
        <v>34</v>
      </c>
      <c r="E6849" s="110"/>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7" t="str">
        <f>Comitente</f>
        <v>CA.ME. SAN JUAN SOCIEDAD DEL ESTADO</v>
      </c>
      <c r="C6852" s="92"/>
      <c r="D6852" s="98"/>
      <c r="E6852" s="98"/>
      <c r="F6852" s="99"/>
      <c r="G6852" s="273"/>
    </row>
    <row r="6853" spans="1:123" ht="24" customHeight="1" x14ac:dyDescent="0.2">
      <c r="A6853" s="272" t="s">
        <v>603</v>
      </c>
      <c r="B6853" s="97">
        <f>Contratista</f>
        <v>0</v>
      </c>
      <c r="C6853" s="93"/>
      <c r="D6853" s="93"/>
      <c r="E6853" s="93"/>
      <c r="F6853" s="100"/>
      <c r="G6853" s="274"/>
    </row>
    <row r="6854" spans="1:123" ht="24" customHeight="1" x14ac:dyDescent="0.2">
      <c r="A6854" s="272" t="s">
        <v>24</v>
      </c>
      <c r="B6854" s="97" t="str">
        <f>Obra</f>
        <v>CIERRE PERIMETRAL - OBRA CIVIL Ca.Me. SAN JUAN S.E.</v>
      </c>
      <c r="C6854" s="93"/>
      <c r="D6854" s="93"/>
      <c r="E6854" s="93"/>
      <c r="F6854" s="100" t="s">
        <v>38</v>
      </c>
      <c r="G6854" s="275">
        <f>Fecha_Base</f>
        <v>44711</v>
      </c>
    </row>
    <row r="6855" spans="1:123" ht="24" customHeight="1" x14ac:dyDescent="0.2">
      <c r="A6855" s="276" t="s">
        <v>601</v>
      </c>
      <c r="B6855" s="94" t="str">
        <f>Ubicación</f>
        <v>DEPARTAMENTO SARMIENTO</v>
      </c>
      <c r="C6855" s="94"/>
      <c r="D6855" s="101"/>
      <c r="E6855" s="102"/>
      <c r="F6855" s="103"/>
      <c r="G6855" s="277"/>
    </row>
    <row r="6856" spans="1:123" ht="24" customHeight="1" x14ac:dyDescent="0.2">
      <c r="A6856" s="276" t="s">
        <v>39</v>
      </c>
      <c r="B6856" s="104" t="str">
        <f>IFERROR(VALUE(LEFT(B6857,FIND(".",B6857)-1)),"")</f>
        <v/>
      </c>
      <c r="C6856" s="95" t="str">
        <f>IFERROR(VLOOKUP(B6856,Tabla_CyP,2,FALSE),"")</f>
        <v/>
      </c>
      <c r="D6856" s="95"/>
      <c r="E6856" s="102"/>
      <c r="F6856" s="103"/>
      <c r="G6856" s="277"/>
    </row>
    <row r="6857" spans="1:123" ht="24" customHeight="1" x14ac:dyDescent="0.2">
      <c r="A6857" s="276" t="s">
        <v>25</v>
      </c>
      <c r="B6857" s="105" t="str">
        <f>IFERROR(VLOOKUP(COUNTIF($A$1:A6857,"ANALISIS DE PRECIOS"),Tabla_NumeroItem,2,FALSE),"")</f>
        <v/>
      </c>
      <c r="C6857" s="95" t="str">
        <f>IFERROR(VLOOKUP(B6857,Tabla_CyP,2,FALSE),"")</f>
        <v/>
      </c>
      <c r="D6857" s="101"/>
      <c r="E6857" s="102"/>
      <c r="F6857" s="100" t="s">
        <v>26</v>
      </c>
      <c r="G6857" s="278" t="str">
        <f>IFERROR(VLOOKUP(B6857,Tabla_CyP,4,FALSE),"")</f>
        <v/>
      </c>
    </row>
    <row r="6858" spans="1:123" ht="24" customHeight="1" x14ac:dyDescent="0.2">
      <c r="A6858" s="276"/>
      <c r="B6858" s="94"/>
      <c r="C6858" s="95"/>
      <c r="D6858" s="101"/>
      <c r="E6858" s="102"/>
      <c r="F6858" s="103"/>
      <c r="G6858" s="277"/>
    </row>
    <row r="6859" spans="1:123" ht="24" customHeight="1" x14ac:dyDescent="0.2">
      <c r="A6859" s="378" t="s">
        <v>507</v>
      </c>
      <c r="B6859" s="379"/>
      <c r="C6859" s="380" t="s">
        <v>0</v>
      </c>
      <c r="D6859" s="380" t="s">
        <v>27</v>
      </c>
      <c r="E6859" s="386" t="s">
        <v>28</v>
      </c>
      <c r="F6859" s="388" t="s">
        <v>29</v>
      </c>
      <c r="G6859" s="388" t="s">
        <v>30</v>
      </c>
    </row>
    <row r="6860" spans="1:123" s="107" customFormat="1" ht="24" customHeight="1" x14ac:dyDescent="0.2">
      <c r="A6860" s="106" t="s">
        <v>508</v>
      </c>
      <c r="B6860" s="106" t="s">
        <v>509</v>
      </c>
      <c r="C6860" s="381"/>
      <c r="D6860" s="381"/>
      <c r="E6860" s="387"/>
      <c r="F6860" s="389"/>
      <c r="G6860" s="389"/>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customHeight="1" x14ac:dyDescent="0.2">
      <c r="A6861" s="279"/>
      <c r="B6861" s="108"/>
      <c r="C6861" s="267" t="s">
        <v>604</v>
      </c>
      <c r="D6861" s="109"/>
      <c r="E6861" s="110"/>
      <c r="F6861" s="111"/>
      <c r="G6861" s="280"/>
    </row>
    <row r="6862" spans="1:123" s="218" customFormat="1"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1">
        <f>ROUND(E6862*F6862,2)</f>
        <v>0</v>
      </c>
    </row>
    <row r="6863" spans="1:123" s="218" customFormat="1"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1">
        <f t="shared" ref="G6863:G6875" si="2060">ROUND(E6863*F6863,2)</f>
        <v>0</v>
      </c>
    </row>
    <row r="6864" spans="1:123" s="218" customFormat="1" ht="24" customHeight="1" x14ac:dyDescent="0.2">
      <c r="A6864" s="213" t="str">
        <f t="shared" si="2056"/>
        <v/>
      </c>
      <c r="B6864" s="211" t="str">
        <f t="shared" si="2059"/>
        <v/>
      </c>
      <c r="C6864" s="212"/>
      <c r="D6864" s="213" t="str">
        <f t="shared" si="2057"/>
        <v/>
      </c>
      <c r="E6864" s="214"/>
      <c r="F6864" s="215">
        <f t="shared" si="2058"/>
        <v>0</v>
      </c>
      <c r="G6864" s="281">
        <f t="shared" si="2060"/>
        <v>0</v>
      </c>
    </row>
    <row r="6865" spans="1:7" s="218" customFormat="1" ht="24" customHeight="1" x14ac:dyDescent="0.2">
      <c r="A6865" s="213" t="str">
        <f t="shared" si="2056"/>
        <v/>
      </c>
      <c r="B6865" s="211" t="str">
        <f t="shared" si="2059"/>
        <v/>
      </c>
      <c r="C6865" s="212"/>
      <c r="D6865" s="213" t="str">
        <f t="shared" si="2057"/>
        <v/>
      </c>
      <c r="E6865" s="214"/>
      <c r="F6865" s="215">
        <f t="shared" si="2058"/>
        <v>0</v>
      </c>
      <c r="G6865" s="281">
        <f t="shared" si="2060"/>
        <v>0</v>
      </c>
    </row>
    <row r="6866" spans="1:7" s="218" customFormat="1" ht="24" customHeight="1" x14ac:dyDescent="0.2">
      <c r="A6866" s="213" t="str">
        <f t="shared" si="2056"/>
        <v/>
      </c>
      <c r="B6866" s="211" t="str">
        <f t="shared" si="2059"/>
        <v/>
      </c>
      <c r="C6866" s="212"/>
      <c r="D6866" s="213" t="str">
        <f t="shared" si="2057"/>
        <v/>
      </c>
      <c r="E6866" s="214"/>
      <c r="F6866" s="215">
        <f t="shared" si="2058"/>
        <v>0</v>
      </c>
      <c r="G6866" s="281">
        <f t="shared" si="2060"/>
        <v>0</v>
      </c>
    </row>
    <row r="6867" spans="1:7" s="218" customFormat="1" ht="24" customHeight="1" x14ac:dyDescent="0.2">
      <c r="A6867" s="213" t="str">
        <f t="shared" si="2056"/>
        <v/>
      </c>
      <c r="B6867" s="211" t="str">
        <f t="shared" si="2059"/>
        <v/>
      </c>
      <c r="C6867" s="212"/>
      <c r="D6867" s="213" t="str">
        <f t="shared" si="2057"/>
        <v/>
      </c>
      <c r="E6867" s="214"/>
      <c r="F6867" s="215">
        <f t="shared" si="2058"/>
        <v>0</v>
      </c>
      <c r="G6867" s="281">
        <f t="shared" si="2060"/>
        <v>0</v>
      </c>
    </row>
    <row r="6868" spans="1:7" s="218" customFormat="1" ht="24" customHeight="1" x14ac:dyDescent="0.2">
      <c r="A6868" s="213" t="str">
        <f t="shared" si="2056"/>
        <v/>
      </c>
      <c r="B6868" s="211" t="str">
        <f t="shared" si="2059"/>
        <v/>
      </c>
      <c r="C6868" s="212"/>
      <c r="D6868" s="213" t="str">
        <f t="shared" si="2057"/>
        <v/>
      </c>
      <c r="E6868" s="214"/>
      <c r="F6868" s="215">
        <f t="shared" si="2058"/>
        <v>0</v>
      </c>
      <c r="G6868" s="281">
        <f t="shared" si="2060"/>
        <v>0</v>
      </c>
    </row>
    <row r="6869" spans="1:7" s="218" customFormat="1" ht="24" customHeight="1" x14ac:dyDescent="0.2">
      <c r="A6869" s="213" t="str">
        <f t="shared" si="2056"/>
        <v/>
      </c>
      <c r="B6869" s="211" t="str">
        <f t="shared" si="2059"/>
        <v/>
      </c>
      <c r="C6869" s="212"/>
      <c r="D6869" s="213" t="str">
        <f t="shared" si="2057"/>
        <v/>
      </c>
      <c r="E6869" s="214"/>
      <c r="F6869" s="215">
        <f t="shared" si="2058"/>
        <v>0</v>
      </c>
      <c r="G6869" s="281">
        <f t="shared" si="2060"/>
        <v>0</v>
      </c>
    </row>
    <row r="6870" spans="1:7" s="218" customFormat="1" ht="24" customHeight="1" x14ac:dyDescent="0.2">
      <c r="A6870" s="213" t="str">
        <f t="shared" si="2056"/>
        <v/>
      </c>
      <c r="B6870" s="211" t="str">
        <f t="shared" si="2059"/>
        <v/>
      </c>
      <c r="C6870" s="212"/>
      <c r="D6870" s="213" t="str">
        <f t="shared" si="2057"/>
        <v/>
      </c>
      <c r="E6870" s="214"/>
      <c r="F6870" s="215">
        <f t="shared" si="2058"/>
        <v>0</v>
      </c>
      <c r="G6870" s="281">
        <f t="shared" si="2060"/>
        <v>0</v>
      </c>
    </row>
    <row r="6871" spans="1:7" s="218" customFormat="1" ht="24" customHeight="1" x14ac:dyDescent="0.2">
      <c r="A6871" s="213" t="str">
        <f t="shared" si="2056"/>
        <v/>
      </c>
      <c r="B6871" s="211" t="str">
        <f t="shared" si="2059"/>
        <v/>
      </c>
      <c r="C6871" s="212"/>
      <c r="D6871" s="213" t="str">
        <f t="shared" si="2057"/>
        <v/>
      </c>
      <c r="E6871" s="214"/>
      <c r="F6871" s="215">
        <f t="shared" si="2058"/>
        <v>0</v>
      </c>
      <c r="G6871" s="281">
        <f t="shared" si="2060"/>
        <v>0</v>
      </c>
    </row>
    <row r="6872" spans="1:7" s="218" customFormat="1" ht="24" customHeight="1" x14ac:dyDescent="0.2">
      <c r="A6872" s="213" t="str">
        <f t="shared" si="2056"/>
        <v/>
      </c>
      <c r="B6872" s="211" t="str">
        <f t="shared" si="2059"/>
        <v/>
      </c>
      <c r="C6872" s="212"/>
      <c r="D6872" s="213" t="str">
        <f t="shared" si="2057"/>
        <v/>
      </c>
      <c r="E6872" s="214"/>
      <c r="F6872" s="215">
        <f t="shared" si="2058"/>
        <v>0</v>
      </c>
      <c r="G6872" s="281">
        <f t="shared" si="2060"/>
        <v>0</v>
      </c>
    </row>
    <row r="6873" spans="1:7" s="218" customFormat="1" ht="24" customHeight="1" x14ac:dyDescent="0.2">
      <c r="A6873" s="213" t="str">
        <f t="shared" si="2056"/>
        <v/>
      </c>
      <c r="B6873" s="211" t="str">
        <f t="shared" si="2059"/>
        <v/>
      </c>
      <c r="C6873" s="212"/>
      <c r="D6873" s="213" t="str">
        <f t="shared" si="2057"/>
        <v/>
      </c>
      <c r="E6873" s="214"/>
      <c r="F6873" s="215">
        <f t="shared" si="2058"/>
        <v>0</v>
      </c>
      <c r="G6873" s="281">
        <f t="shared" si="2060"/>
        <v>0</v>
      </c>
    </row>
    <row r="6874" spans="1:7" s="218" customFormat="1" ht="24" customHeight="1" x14ac:dyDescent="0.2">
      <c r="A6874" s="213" t="str">
        <f t="shared" si="2056"/>
        <v/>
      </c>
      <c r="B6874" s="211" t="str">
        <f t="shared" si="2059"/>
        <v/>
      </c>
      <c r="C6874" s="212"/>
      <c r="D6874" s="213" t="str">
        <f t="shared" si="2057"/>
        <v/>
      </c>
      <c r="E6874" s="214"/>
      <c r="F6874" s="215">
        <f t="shared" si="2058"/>
        <v>0</v>
      </c>
      <c r="G6874" s="281">
        <f t="shared" si="2060"/>
        <v>0</v>
      </c>
    </row>
    <row r="6875" spans="1:7" s="218" customFormat="1" ht="24" customHeight="1" x14ac:dyDescent="0.2">
      <c r="A6875" s="213" t="str">
        <f t="shared" si="2056"/>
        <v/>
      </c>
      <c r="B6875" s="211" t="str">
        <f t="shared" si="2059"/>
        <v/>
      </c>
      <c r="C6875" s="212"/>
      <c r="D6875" s="213" t="str">
        <f t="shared" si="2057"/>
        <v/>
      </c>
      <c r="E6875" s="214"/>
      <c r="F6875" s="216">
        <f t="shared" si="2058"/>
        <v>0</v>
      </c>
      <c r="G6875" s="281">
        <f t="shared" si="2060"/>
        <v>0</v>
      </c>
    </row>
    <row r="6876" spans="1:7" ht="24" customHeight="1" x14ac:dyDescent="0.2">
      <c r="A6876" s="282"/>
      <c r="B6876" s="95"/>
      <c r="C6876" s="95"/>
      <c r="D6876" s="101"/>
      <c r="E6876" s="102"/>
      <c r="F6876" s="268" t="s">
        <v>31</v>
      </c>
      <c r="G6876" s="283">
        <f>SUBTOTAL(9,G6862:G6875)</f>
        <v>0</v>
      </c>
    </row>
    <row r="6877" spans="1:7" ht="24" customHeight="1" x14ac:dyDescent="0.2">
      <c r="A6877" s="282"/>
      <c r="B6877" s="95"/>
      <c r="C6877" s="266" t="s">
        <v>605</v>
      </c>
      <c r="D6877" s="101"/>
      <c r="E6877" s="102"/>
      <c r="F6877" s="103"/>
      <c r="G6877" s="284"/>
    </row>
    <row r="6878" spans="1:7" s="218" customFormat="1"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1">
        <f>ROUND(E6878*F6878,2)</f>
        <v>0</v>
      </c>
    </row>
    <row r="6879" spans="1:7" s="218" customFormat="1" ht="24" customHeight="1" x14ac:dyDescent="0.2">
      <c r="A6879" s="213" t="str">
        <f t="shared" si="2061"/>
        <v/>
      </c>
      <c r="B6879" s="211">
        <f t="shared" si="2062"/>
        <v>0</v>
      </c>
      <c r="C6879" s="212"/>
      <c r="D6879" s="213" t="str">
        <f t="shared" si="2063"/>
        <v/>
      </c>
      <c r="E6879" s="214"/>
      <c r="F6879" s="217">
        <f t="shared" si="2064"/>
        <v>0</v>
      </c>
      <c r="G6879" s="281">
        <f>ROUND(E6879*F6879,2)</f>
        <v>0</v>
      </c>
    </row>
    <row r="6880" spans="1:7" s="218" customFormat="1" ht="24" customHeight="1" x14ac:dyDescent="0.2">
      <c r="A6880" s="213" t="str">
        <f t="shared" si="2061"/>
        <v/>
      </c>
      <c r="B6880" s="211">
        <f t="shared" si="2062"/>
        <v>0</v>
      </c>
      <c r="C6880" s="212"/>
      <c r="D6880" s="213" t="str">
        <f t="shared" si="2063"/>
        <v/>
      </c>
      <c r="E6880" s="214"/>
      <c r="F6880" s="217">
        <f t="shared" si="2064"/>
        <v>0</v>
      </c>
      <c r="G6880" s="281">
        <f t="shared" ref="G6880:G6885" si="2065">ROUND(E6880*F6880,2)</f>
        <v>0</v>
      </c>
    </row>
    <row r="6881" spans="1:7" s="218" customFormat="1" ht="24" customHeight="1" x14ac:dyDescent="0.2">
      <c r="A6881" s="213" t="str">
        <f t="shared" si="2061"/>
        <v/>
      </c>
      <c r="B6881" s="211">
        <f t="shared" si="2062"/>
        <v>0</v>
      </c>
      <c r="C6881" s="212"/>
      <c r="D6881" s="213" t="str">
        <f t="shared" si="2063"/>
        <v/>
      </c>
      <c r="E6881" s="214"/>
      <c r="F6881" s="217">
        <f t="shared" si="2064"/>
        <v>0</v>
      </c>
      <c r="G6881" s="281">
        <f t="shared" si="2065"/>
        <v>0</v>
      </c>
    </row>
    <row r="6882" spans="1:7" s="218" customFormat="1" ht="24" customHeight="1" x14ac:dyDescent="0.2">
      <c r="A6882" s="213" t="str">
        <f t="shared" si="2061"/>
        <v/>
      </c>
      <c r="B6882" s="211">
        <f t="shared" si="2062"/>
        <v>0</v>
      </c>
      <c r="C6882" s="212"/>
      <c r="D6882" s="213" t="str">
        <f t="shared" si="2063"/>
        <v/>
      </c>
      <c r="E6882" s="214"/>
      <c r="F6882" s="215">
        <f t="shared" si="2064"/>
        <v>0</v>
      </c>
      <c r="G6882" s="281">
        <f t="shared" si="2065"/>
        <v>0</v>
      </c>
    </row>
    <row r="6883" spans="1:7" s="218" customFormat="1" ht="24" customHeight="1" x14ac:dyDescent="0.2">
      <c r="A6883" s="213" t="str">
        <f t="shared" si="2061"/>
        <v/>
      </c>
      <c r="B6883" s="211">
        <f t="shared" si="2062"/>
        <v>0</v>
      </c>
      <c r="C6883" s="212"/>
      <c r="D6883" s="213" t="str">
        <f t="shared" si="2063"/>
        <v/>
      </c>
      <c r="E6883" s="214"/>
      <c r="F6883" s="215">
        <f t="shared" si="2064"/>
        <v>0</v>
      </c>
      <c r="G6883" s="281">
        <f t="shared" si="2065"/>
        <v>0</v>
      </c>
    </row>
    <row r="6884" spans="1:7" s="218" customFormat="1" ht="24" customHeight="1" x14ac:dyDescent="0.2">
      <c r="A6884" s="213" t="str">
        <f t="shared" si="2061"/>
        <v/>
      </c>
      <c r="B6884" s="211">
        <f t="shared" si="2062"/>
        <v>0</v>
      </c>
      <c r="C6884" s="212"/>
      <c r="D6884" s="213" t="str">
        <f t="shared" si="2063"/>
        <v/>
      </c>
      <c r="E6884" s="214"/>
      <c r="F6884" s="215">
        <f t="shared" si="2064"/>
        <v>0</v>
      </c>
      <c r="G6884" s="281">
        <f t="shared" si="2065"/>
        <v>0</v>
      </c>
    </row>
    <row r="6885" spans="1:7" s="218" customFormat="1" ht="24" customHeight="1" x14ac:dyDescent="0.2">
      <c r="A6885" s="213" t="str">
        <f t="shared" si="2061"/>
        <v/>
      </c>
      <c r="B6885" s="211">
        <f t="shared" si="2062"/>
        <v>0</v>
      </c>
      <c r="C6885" s="212"/>
      <c r="D6885" s="213" t="str">
        <f t="shared" si="2063"/>
        <v/>
      </c>
      <c r="E6885" s="214"/>
      <c r="F6885" s="215">
        <f t="shared" si="2064"/>
        <v>0</v>
      </c>
      <c r="G6885" s="281">
        <f t="shared" si="2065"/>
        <v>0</v>
      </c>
    </row>
    <row r="6886" spans="1:7" ht="24" customHeight="1" x14ac:dyDescent="0.2">
      <c r="A6886" s="282"/>
      <c r="B6886" s="95"/>
      <c r="C6886" s="95"/>
      <c r="D6886" s="101"/>
      <c r="E6886" s="102"/>
      <c r="F6886" s="268" t="s">
        <v>32</v>
      </c>
      <c r="G6886" s="283">
        <f>SUBTOTAL(9,G6878:G6885)</f>
        <v>0</v>
      </c>
    </row>
    <row r="6887" spans="1:7" ht="24" customHeight="1" x14ac:dyDescent="0.2">
      <c r="A6887" s="282"/>
      <c r="B6887" s="95"/>
      <c r="C6887" s="266" t="s">
        <v>606</v>
      </c>
      <c r="D6887" s="101"/>
      <c r="E6887" s="102"/>
      <c r="F6887" s="103"/>
      <c r="G6887" s="284"/>
    </row>
    <row r="6888" spans="1:7" s="218" customFormat="1"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1">
        <f t="shared" ref="G6888:G6896" si="2070">ROUND(E6888*F6888,2)</f>
        <v>0</v>
      </c>
    </row>
    <row r="6889" spans="1:7" s="218" customFormat="1" ht="24" customHeight="1" x14ac:dyDescent="0.2">
      <c r="A6889" s="213" t="str">
        <f t="shared" si="2066"/>
        <v/>
      </c>
      <c r="B6889" s="211" t="str">
        <f t="shared" si="2067"/>
        <v/>
      </c>
      <c r="C6889" s="212"/>
      <c r="D6889" s="213" t="str">
        <f t="shared" si="2068"/>
        <v/>
      </c>
      <c r="E6889" s="214"/>
      <c r="F6889" s="215">
        <f t="shared" si="2069"/>
        <v>0</v>
      </c>
      <c r="G6889" s="281">
        <f t="shared" si="2070"/>
        <v>0</v>
      </c>
    </row>
    <row r="6890" spans="1:7" s="218" customFormat="1" ht="24" customHeight="1" x14ac:dyDescent="0.2">
      <c r="A6890" s="213" t="str">
        <f t="shared" si="2066"/>
        <v/>
      </c>
      <c r="B6890" s="211" t="str">
        <f t="shared" si="2067"/>
        <v/>
      </c>
      <c r="C6890" s="212"/>
      <c r="D6890" s="213" t="str">
        <f t="shared" si="2068"/>
        <v/>
      </c>
      <c r="E6890" s="214"/>
      <c r="F6890" s="215">
        <f t="shared" si="2069"/>
        <v>0</v>
      </c>
      <c r="G6890" s="281">
        <f t="shared" si="2070"/>
        <v>0</v>
      </c>
    </row>
    <row r="6891" spans="1:7" s="218" customFormat="1" ht="24" customHeight="1" x14ac:dyDescent="0.2">
      <c r="A6891" s="213" t="str">
        <f t="shared" si="2066"/>
        <v/>
      </c>
      <c r="B6891" s="211" t="str">
        <f t="shared" si="2067"/>
        <v/>
      </c>
      <c r="C6891" s="212"/>
      <c r="D6891" s="213" t="str">
        <f t="shared" si="2068"/>
        <v/>
      </c>
      <c r="E6891" s="214"/>
      <c r="F6891" s="215">
        <f t="shared" si="2069"/>
        <v>0</v>
      </c>
      <c r="G6891" s="281">
        <f t="shared" si="2070"/>
        <v>0</v>
      </c>
    </row>
    <row r="6892" spans="1:7" s="218" customFormat="1" ht="24" customHeight="1" x14ac:dyDescent="0.2">
      <c r="A6892" s="213" t="str">
        <f t="shared" si="2066"/>
        <v/>
      </c>
      <c r="B6892" s="211" t="str">
        <f t="shared" si="2067"/>
        <v/>
      </c>
      <c r="C6892" s="212"/>
      <c r="D6892" s="213" t="str">
        <f t="shared" si="2068"/>
        <v/>
      </c>
      <c r="E6892" s="214"/>
      <c r="F6892" s="215">
        <f t="shared" si="2069"/>
        <v>0</v>
      </c>
      <c r="G6892" s="281">
        <f t="shared" si="2070"/>
        <v>0</v>
      </c>
    </row>
    <row r="6893" spans="1:7" s="218" customFormat="1" ht="24" customHeight="1" x14ac:dyDescent="0.2">
      <c r="A6893" s="213" t="str">
        <f t="shared" si="2066"/>
        <v/>
      </c>
      <c r="B6893" s="211" t="str">
        <f t="shared" si="2067"/>
        <v/>
      </c>
      <c r="C6893" s="212"/>
      <c r="D6893" s="213" t="str">
        <f t="shared" si="2068"/>
        <v/>
      </c>
      <c r="E6893" s="214"/>
      <c r="F6893" s="215">
        <f t="shared" si="2069"/>
        <v>0</v>
      </c>
      <c r="G6893" s="281">
        <f t="shared" si="2070"/>
        <v>0</v>
      </c>
    </row>
    <row r="6894" spans="1:7" s="218" customFormat="1" ht="24" customHeight="1" x14ac:dyDescent="0.2">
      <c r="A6894" s="213" t="str">
        <f t="shared" si="2066"/>
        <v/>
      </c>
      <c r="B6894" s="211" t="str">
        <f t="shared" si="2067"/>
        <v/>
      </c>
      <c r="C6894" s="212"/>
      <c r="D6894" s="213" t="str">
        <f t="shared" si="2068"/>
        <v/>
      </c>
      <c r="E6894" s="214"/>
      <c r="F6894" s="215">
        <f t="shared" si="2069"/>
        <v>0</v>
      </c>
      <c r="G6894" s="281">
        <f t="shared" si="2070"/>
        <v>0</v>
      </c>
    </row>
    <row r="6895" spans="1:7" s="218" customFormat="1" ht="24" customHeight="1" x14ac:dyDescent="0.2">
      <c r="A6895" s="213" t="str">
        <f t="shared" si="2066"/>
        <v/>
      </c>
      <c r="B6895" s="211" t="str">
        <f t="shared" si="2067"/>
        <v/>
      </c>
      <c r="C6895" s="212"/>
      <c r="D6895" s="213" t="str">
        <f t="shared" si="2068"/>
        <v/>
      </c>
      <c r="E6895" s="214"/>
      <c r="F6895" s="215">
        <f t="shared" si="2069"/>
        <v>0</v>
      </c>
      <c r="G6895" s="281">
        <f t="shared" si="2070"/>
        <v>0</v>
      </c>
    </row>
    <row r="6896" spans="1:7" s="218" customFormat="1" ht="24" customHeight="1" x14ac:dyDescent="0.2">
      <c r="A6896" s="213" t="str">
        <f t="shared" si="2066"/>
        <v/>
      </c>
      <c r="B6896" s="211" t="str">
        <f t="shared" si="2067"/>
        <v/>
      </c>
      <c r="C6896" s="212"/>
      <c r="D6896" s="213" t="str">
        <f t="shared" si="2068"/>
        <v/>
      </c>
      <c r="E6896" s="214"/>
      <c r="F6896" s="215">
        <f t="shared" si="2069"/>
        <v>0</v>
      </c>
      <c r="G6896" s="281">
        <f t="shared" si="2070"/>
        <v>0</v>
      </c>
    </row>
    <row r="6897" spans="1:123" ht="24" customHeight="1" x14ac:dyDescent="0.2">
      <c r="A6897" s="285"/>
      <c r="B6897" s="101"/>
      <c r="C6897" s="95"/>
      <c r="D6897" s="101"/>
      <c r="E6897" s="102"/>
      <c r="F6897" s="268" t="s">
        <v>33</v>
      </c>
      <c r="G6897" s="283">
        <f>SUBTOTAL(9,G6888:G6896)</f>
        <v>0</v>
      </c>
    </row>
    <row r="6898" spans="1:123" ht="24" customHeight="1" x14ac:dyDescent="0.2">
      <c r="A6898" s="286"/>
      <c r="B6898" s="101"/>
      <c r="C6898" s="95"/>
      <c r="D6898" s="101"/>
      <c r="E6898" s="102"/>
      <c r="F6898" s="103"/>
      <c r="G6898" s="284"/>
    </row>
    <row r="6899" spans="1:123" ht="24" customHeight="1" x14ac:dyDescent="0.2">
      <c r="A6899" s="287" t="str">
        <f>B6857</f>
        <v/>
      </c>
      <c r="B6899" s="288" t="str">
        <f>C6857</f>
        <v/>
      </c>
      <c r="C6899" s="109"/>
      <c r="D6899" s="109" t="s">
        <v>34</v>
      </c>
      <c r="E6899" s="110"/>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7" t="str">
        <f>Comitente</f>
        <v>CA.ME. SAN JUAN SOCIEDAD DEL ESTADO</v>
      </c>
      <c r="C6902" s="92"/>
      <c r="D6902" s="98"/>
      <c r="E6902" s="98"/>
      <c r="F6902" s="99"/>
      <c r="G6902" s="273"/>
    </row>
    <row r="6903" spans="1:123" ht="24" customHeight="1" x14ac:dyDescent="0.2">
      <c r="A6903" s="272" t="s">
        <v>603</v>
      </c>
      <c r="B6903" s="97">
        <f>Contratista</f>
        <v>0</v>
      </c>
      <c r="C6903" s="93"/>
      <c r="D6903" s="93"/>
      <c r="E6903" s="93"/>
      <c r="F6903" s="100"/>
      <c r="G6903" s="274"/>
    </row>
    <row r="6904" spans="1:123" ht="24" customHeight="1" x14ac:dyDescent="0.2">
      <c r="A6904" s="272" t="s">
        <v>24</v>
      </c>
      <c r="B6904" s="97" t="str">
        <f>Obra</f>
        <v>CIERRE PERIMETRAL - OBRA CIVIL Ca.Me. SAN JUAN S.E.</v>
      </c>
      <c r="C6904" s="93"/>
      <c r="D6904" s="93"/>
      <c r="E6904" s="93"/>
      <c r="F6904" s="100" t="s">
        <v>38</v>
      </c>
      <c r="G6904" s="275">
        <f>Fecha_Base</f>
        <v>44711</v>
      </c>
    </row>
    <row r="6905" spans="1:123" ht="24" customHeight="1" x14ac:dyDescent="0.2">
      <c r="A6905" s="276" t="s">
        <v>601</v>
      </c>
      <c r="B6905" s="94" t="str">
        <f>Ubicación</f>
        <v>DEPARTAMENTO SARMIENTO</v>
      </c>
      <c r="C6905" s="94"/>
      <c r="D6905" s="101"/>
      <c r="E6905" s="102"/>
      <c r="F6905" s="103"/>
      <c r="G6905" s="277"/>
    </row>
    <row r="6906" spans="1:123" ht="24" customHeight="1" x14ac:dyDescent="0.2">
      <c r="A6906" s="276" t="s">
        <v>39</v>
      </c>
      <c r="B6906" s="104" t="str">
        <f>IFERROR(VALUE(LEFT(B6907,FIND(".",B6907)-1)),"")</f>
        <v/>
      </c>
      <c r="C6906" s="95" t="str">
        <f>IFERROR(VLOOKUP(B6906,Tabla_CyP,2,FALSE),"")</f>
        <v/>
      </c>
      <c r="D6906" s="95"/>
      <c r="E6906" s="102"/>
      <c r="F6906" s="103"/>
      <c r="G6906" s="277"/>
    </row>
    <row r="6907" spans="1:123" ht="24" customHeight="1" x14ac:dyDescent="0.2">
      <c r="A6907" s="276" t="s">
        <v>25</v>
      </c>
      <c r="B6907" s="105" t="str">
        <f>IFERROR(VLOOKUP(COUNTIF($A$1:A6907,"ANALISIS DE PRECIOS"),Tabla_NumeroItem,2,FALSE),"")</f>
        <v/>
      </c>
      <c r="C6907" s="95" t="str">
        <f>IFERROR(VLOOKUP(B6907,Tabla_CyP,2,FALSE),"")</f>
        <v/>
      </c>
      <c r="D6907" s="101"/>
      <c r="E6907" s="102"/>
      <c r="F6907" s="100" t="s">
        <v>26</v>
      </c>
      <c r="G6907" s="278" t="str">
        <f>IFERROR(VLOOKUP(B6907,Tabla_CyP,4,FALSE),"")</f>
        <v/>
      </c>
    </row>
    <row r="6908" spans="1:123" ht="24" customHeight="1" x14ac:dyDescent="0.2">
      <c r="A6908" s="276"/>
      <c r="B6908" s="94"/>
      <c r="C6908" s="95"/>
      <c r="D6908" s="101"/>
      <c r="E6908" s="102"/>
      <c r="F6908" s="103"/>
      <c r="G6908" s="277"/>
    </row>
    <row r="6909" spans="1:123" ht="24" customHeight="1" x14ac:dyDescent="0.2">
      <c r="A6909" s="378" t="s">
        <v>507</v>
      </c>
      <c r="B6909" s="379"/>
      <c r="C6909" s="380" t="s">
        <v>0</v>
      </c>
      <c r="D6909" s="380" t="s">
        <v>27</v>
      </c>
      <c r="E6909" s="386" t="s">
        <v>28</v>
      </c>
      <c r="F6909" s="388" t="s">
        <v>29</v>
      </c>
      <c r="G6909" s="388" t="s">
        <v>30</v>
      </c>
    </row>
    <row r="6910" spans="1:123" s="107" customFormat="1" ht="24" customHeight="1" x14ac:dyDescent="0.2">
      <c r="A6910" s="106" t="s">
        <v>508</v>
      </c>
      <c r="B6910" s="106" t="s">
        <v>509</v>
      </c>
      <c r="C6910" s="381"/>
      <c r="D6910" s="381"/>
      <c r="E6910" s="387"/>
      <c r="F6910" s="389"/>
      <c r="G6910" s="389"/>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customHeight="1" x14ac:dyDescent="0.2">
      <c r="A6911" s="279"/>
      <c r="B6911" s="108"/>
      <c r="C6911" s="267" t="s">
        <v>604</v>
      </c>
      <c r="D6911" s="109"/>
      <c r="E6911" s="110"/>
      <c r="F6911" s="111"/>
      <c r="G6911" s="280"/>
    </row>
    <row r="6912" spans="1:123" s="218" customFormat="1"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1">
        <f>ROUND(E6912*F6912,2)</f>
        <v>0</v>
      </c>
    </row>
    <row r="6913" spans="1:7" s="218" customFormat="1"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1">
        <f t="shared" ref="G6913:G6925" si="2075">ROUND(E6913*F6913,2)</f>
        <v>0</v>
      </c>
    </row>
    <row r="6914" spans="1:7" s="218" customFormat="1" ht="24" customHeight="1" x14ac:dyDescent="0.2">
      <c r="A6914" s="213" t="str">
        <f t="shared" si="2071"/>
        <v/>
      </c>
      <c r="B6914" s="211" t="str">
        <f t="shared" si="2074"/>
        <v/>
      </c>
      <c r="C6914" s="212"/>
      <c r="D6914" s="213" t="str">
        <f t="shared" si="2072"/>
        <v/>
      </c>
      <c r="E6914" s="214"/>
      <c r="F6914" s="215">
        <f t="shared" si="2073"/>
        <v>0</v>
      </c>
      <c r="G6914" s="281">
        <f t="shared" si="2075"/>
        <v>0</v>
      </c>
    </row>
    <row r="6915" spans="1:7" s="218" customFormat="1" ht="24" customHeight="1" x14ac:dyDescent="0.2">
      <c r="A6915" s="213" t="str">
        <f t="shared" si="2071"/>
        <v/>
      </c>
      <c r="B6915" s="211" t="str">
        <f t="shared" si="2074"/>
        <v/>
      </c>
      <c r="C6915" s="212"/>
      <c r="D6915" s="213" t="str">
        <f t="shared" si="2072"/>
        <v/>
      </c>
      <c r="E6915" s="214"/>
      <c r="F6915" s="215">
        <f t="shared" si="2073"/>
        <v>0</v>
      </c>
      <c r="G6915" s="281">
        <f t="shared" si="2075"/>
        <v>0</v>
      </c>
    </row>
    <row r="6916" spans="1:7" s="218" customFormat="1" ht="24" customHeight="1" x14ac:dyDescent="0.2">
      <c r="A6916" s="213" t="str">
        <f t="shared" si="2071"/>
        <v/>
      </c>
      <c r="B6916" s="211" t="str">
        <f t="shared" si="2074"/>
        <v/>
      </c>
      <c r="C6916" s="212"/>
      <c r="D6916" s="213" t="str">
        <f t="shared" si="2072"/>
        <v/>
      </c>
      <c r="E6916" s="214"/>
      <c r="F6916" s="215">
        <f t="shared" si="2073"/>
        <v>0</v>
      </c>
      <c r="G6916" s="281">
        <f t="shared" si="2075"/>
        <v>0</v>
      </c>
    </row>
    <row r="6917" spans="1:7" s="218" customFormat="1" ht="24" customHeight="1" x14ac:dyDescent="0.2">
      <c r="A6917" s="213" t="str">
        <f t="shared" si="2071"/>
        <v/>
      </c>
      <c r="B6917" s="211" t="str">
        <f t="shared" si="2074"/>
        <v/>
      </c>
      <c r="C6917" s="212"/>
      <c r="D6917" s="213" t="str">
        <f t="shared" si="2072"/>
        <v/>
      </c>
      <c r="E6917" s="214"/>
      <c r="F6917" s="215">
        <f t="shared" si="2073"/>
        <v>0</v>
      </c>
      <c r="G6917" s="281">
        <f t="shared" si="2075"/>
        <v>0</v>
      </c>
    </row>
    <row r="6918" spans="1:7" s="218" customFormat="1" ht="24" customHeight="1" x14ac:dyDescent="0.2">
      <c r="A6918" s="213" t="str">
        <f t="shared" si="2071"/>
        <v/>
      </c>
      <c r="B6918" s="211" t="str">
        <f t="shared" si="2074"/>
        <v/>
      </c>
      <c r="C6918" s="212"/>
      <c r="D6918" s="213" t="str">
        <f t="shared" si="2072"/>
        <v/>
      </c>
      <c r="E6918" s="214"/>
      <c r="F6918" s="215">
        <f t="shared" si="2073"/>
        <v>0</v>
      </c>
      <c r="G6918" s="281">
        <f t="shared" si="2075"/>
        <v>0</v>
      </c>
    </row>
    <row r="6919" spans="1:7" s="218" customFormat="1" ht="24" customHeight="1" x14ac:dyDescent="0.2">
      <c r="A6919" s="213" t="str">
        <f t="shared" si="2071"/>
        <v/>
      </c>
      <c r="B6919" s="211" t="str">
        <f t="shared" si="2074"/>
        <v/>
      </c>
      <c r="C6919" s="212"/>
      <c r="D6919" s="213" t="str">
        <f t="shared" si="2072"/>
        <v/>
      </c>
      <c r="E6919" s="214"/>
      <c r="F6919" s="215">
        <f t="shared" si="2073"/>
        <v>0</v>
      </c>
      <c r="G6919" s="281">
        <f t="shared" si="2075"/>
        <v>0</v>
      </c>
    </row>
    <row r="6920" spans="1:7" s="218" customFormat="1" ht="24" customHeight="1" x14ac:dyDescent="0.2">
      <c r="A6920" s="213" t="str">
        <f t="shared" si="2071"/>
        <v/>
      </c>
      <c r="B6920" s="211" t="str">
        <f t="shared" si="2074"/>
        <v/>
      </c>
      <c r="C6920" s="212"/>
      <c r="D6920" s="213" t="str">
        <f t="shared" si="2072"/>
        <v/>
      </c>
      <c r="E6920" s="214"/>
      <c r="F6920" s="215">
        <f t="shared" si="2073"/>
        <v>0</v>
      </c>
      <c r="G6920" s="281">
        <f t="shared" si="2075"/>
        <v>0</v>
      </c>
    </row>
    <row r="6921" spans="1:7" s="218" customFormat="1" ht="24" customHeight="1" x14ac:dyDescent="0.2">
      <c r="A6921" s="213" t="str">
        <f t="shared" si="2071"/>
        <v/>
      </c>
      <c r="B6921" s="211" t="str">
        <f t="shared" si="2074"/>
        <v/>
      </c>
      <c r="C6921" s="212"/>
      <c r="D6921" s="213" t="str">
        <f t="shared" si="2072"/>
        <v/>
      </c>
      <c r="E6921" s="214"/>
      <c r="F6921" s="215">
        <f t="shared" si="2073"/>
        <v>0</v>
      </c>
      <c r="G6921" s="281">
        <f t="shared" si="2075"/>
        <v>0</v>
      </c>
    </row>
    <row r="6922" spans="1:7" s="218" customFormat="1" ht="24" customHeight="1" x14ac:dyDescent="0.2">
      <c r="A6922" s="213" t="str">
        <f t="shared" si="2071"/>
        <v/>
      </c>
      <c r="B6922" s="211" t="str">
        <f t="shared" si="2074"/>
        <v/>
      </c>
      <c r="C6922" s="212"/>
      <c r="D6922" s="213" t="str">
        <f t="shared" si="2072"/>
        <v/>
      </c>
      <c r="E6922" s="214"/>
      <c r="F6922" s="215">
        <f t="shared" si="2073"/>
        <v>0</v>
      </c>
      <c r="G6922" s="281">
        <f t="shared" si="2075"/>
        <v>0</v>
      </c>
    </row>
    <row r="6923" spans="1:7" s="218" customFormat="1" ht="24" customHeight="1" x14ac:dyDescent="0.2">
      <c r="A6923" s="213" t="str">
        <f t="shared" si="2071"/>
        <v/>
      </c>
      <c r="B6923" s="211" t="str">
        <f t="shared" si="2074"/>
        <v/>
      </c>
      <c r="C6923" s="212"/>
      <c r="D6923" s="213" t="str">
        <f t="shared" si="2072"/>
        <v/>
      </c>
      <c r="E6923" s="214"/>
      <c r="F6923" s="215">
        <f t="shared" si="2073"/>
        <v>0</v>
      </c>
      <c r="G6923" s="281">
        <f t="shared" si="2075"/>
        <v>0</v>
      </c>
    </row>
    <row r="6924" spans="1:7" s="218" customFormat="1" ht="24" customHeight="1" x14ac:dyDescent="0.2">
      <c r="A6924" s="213" t="str">
        <f t="shared" si="2071"/>
        <v/>
      </c>
      <c r="B6924" s="211" t="str">
        <f t="shared" si="2074"/>
        <v/>
      </c>
      <c r="C6924" s="212"/>
      <c r="D6924" s="213" t="str">
        <f t="shared" si="2072"/>
        <v/>
      </c>
      <c r="E6924" s="214"/>
      <c r="F6924" s="215">
        <f t="shared" si="2073"/>
        <v>0</v>
      </c>
      <c r="G6924" s="281">
        <f t="shared" si="2075"/>
        <v>0</v>
      </c>
    </row>
    <row r="6925" spans="1:7" s="218" customFormat="1" ht="24" customHeight="1" x14ac:dyDescent="0.2">
      <c r="A6925" s="213" t="str">
        <f t="shared" si="2071"/>
        <v/>
      </c>
      <c r="B6925" s="211" t="str">
        <f t="shared" si="2074"/>
        <v/>
      </c>
      <c r="C6925" s="212"/>
      <c r="D6925" s="213" t="str">
        <f t="shared" si="2072"/>
        <v/>
      </c>
      <c r="E6925" s="214"/>
      <c r="F6925" s="216">
        <f t="shared" si="2073"/>
        <v>0</v>
      </c>
      <c r="G6925" s="281">
        <f t="shared" si="2075"/>
        <v>0</v>
      </c>
    </row>
    <row r="6926" spans="1:7" ht="24" customHeight="1" x14ac:dyDescent="0.2">
      <c r="A6926" s="282"/>
      <c r="B6926" s="95"/>
      <c r="C6926" s="95"/>
      <c r="D6926" s="101"/>
      <c r="E6926" s="102"/>
      <c r="F6926" s="268" t="s">
        <v>31</v>
      </c>
      <c r="G6926" s="283">
        <f>SUBTOTAL(9,G6912:G6925)</f>
        <v>0</v>
      </c>
    </row>
    <row r="6927" spans="1:7" ht="24" customHeight="1" x14ac:dyDescent="0.2">
      <c r="A6927" s="282"/>
      <c r="B6927" s="95"/>
      <c r="C6927" s="266" t="s">
        <v>605</v>
      </c>
      <c r="D6927" s="101"/>
      <c r="E6927" s="102"/>
      <c r="F6927" s="103"/>
      <c r="G6927" s="284"/>
    </row>
    <row r="6928" spans="1:7" s="218" customFormat="1"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1">
        <f>ROUND(E6928*F6928,2)</f>
        <v>0</v>
      </c>
    </row>
    <row r="6929" spans="1:7" s="218" customFormat="1" ht="24" customHeight="1" x14ac:dyDescent="0.2">
      <c r="A6929" s="213" t="str">
        <f t="shared" si="2076"/>
        <v/>
      </c>
      <c r="B6929" s="211">
        <f t="shared" si="2077"/>
        <v>0</v>
      </c>
      <c r="C6929" s="212"/>
      <c r="D6929" s="213" t="str">
        <f t="shared" si="2078"/>
        <v/>
      </c>
      <c r="E6929" s="214"/>
      <c r="F6929" s="217">
        <f t="shared" si="2079"/>
        <v>0</v>
      </c>
      <c r="G6929" s="281">
        <f>ROUND(E6929*F6929,2)</f>
        <v>0</v>
      </c>
    </row>
    <row r="6930" spans="1:7" s="218" customFormat="1" ht="24" customHeight="1" x14ac:dyDescent="0.2">
      <c r="A6930" s="213" t="str">
        <f t="shared" si="2076"/>
        <v/>
      </c>
      <c r="B6930" s="211">
        <f t="shared" si="2077"/>
        <v>0</v>
      </c>
      <c r="C6930" s="212"/>
      <c r="D6930" s="213" t="str">
        <f t="shared" si="2078"/>
        <v/>
      </c>
      <c r="E6930" s="214"/>
      <c r="F6930" s="217">
        <f t="shared" si="2079"/>
        <v>0</v>
      </c>
      <c r="G6930" s="281">
        <f t="shared" ref="G6930:G6935" si="2080">ROUND(E6930*F6930,2)</f>
        <v>0</v>
      </c>
    </row>
    <row r="6931" spans="1:7" s="218" customFormat="1" ht="24" customHeight="1" x14ac:dyDescent="0.2">
      <c r="A6931" s="213" t="str">
        <f t="shared" si="2076"/>
        <v/>
      </c>
      <c r="B6931" s="211">
        <f t="shared" si="2077"/>
        <v>0</v>
      </c>
      <c r="C6931" s="212"/>
      <c r="D6931" s="213" t="str">
        <f t="shared" si="2078"/>
        <v/>
      </c>
      <c r="E6931" s="214"/>
      <c r="F6931" s="217">
        <f t="shared" si="2079"/>
        <v>0</v>
      </c>
      <c r="G6931" s="281">
        <f t="shared" si="2080"/>
        <v>0</v>
      </c>
    </row>
    <row r="6932" spans="1:7" s="218" customFormat="1" ht="24" customHeight="1" x14ac:dyDescent="0.2">
      <c r="A6932" s="213" t="str">
        <f t="shared" si="2076"/>
        <v/>
      </c>
      <c r="B6932" s="211">
        <f t="shared" si="2077"/>
        <v>0</v>
      </c>
      <c r="C6932" s="212"/>
      <c r="D6932" s="213" t="str">
        <f t="shared" si="2078"/>
        <v/>
      </c>
      <c r="E6932" s="214"/>
      <c r="F6932" s="215">
        <f t="shared" si="2079"/>
        <v>0</v>
      </c>
      <c r="G6932" s="281">
        <f t="shared" si="2080"/>
        <v>0</v>
      </c>
    </row>
    <row r="6933" spans="1:7" s="218" customFormat="1" ht="24" customHeight="1" x14ac:dyDescent="0.2">
      <c r="A6933" s="213" t="str">
        <f t="shared" si="2076"/>
        <v/>
      </c>
      <c r="B6933" s="211">
        <f t="shared" si="2077"/>
        <v>0</v>
      </c>
      <c r="C6933" s="212"/>
      <c r="D6933" s="213" t="str">
        <f t="shared" si="2078"/>
        <v/>
      </c>
      <c r="E6933" s="214"/>
      <c r="F6933" s="215">
        <f t="shared" si="2079"/>
        <v>0</v>
      </c>
      <c r="G6933" s="281">
        <f t="shared" si="2080"/>
        <v>0</v>
      </c>
    </row>
    <row r="6934" spans="1:7" s="218" customFormat="1" ht="24" customHeight="1" x14ac:dyDescent="0.2">
      <c r="A6934" s="213" t="str">
        <f t="shared" si="2076"/>
        <v/>
      </c>
      <c r="B6934" s="211">
        <f t="shared" si="2077"/>
        <v>0</v>
      </c>
      <c r="C6934" s="212"/>
      <c r="D6934" s="213" t="str">
        <f t="shared" si="2078"/>
        <v/>
      </c>
      <c r="E6934" s="214"/>
      <c r="F6934" s="215">
        <f t="shared" si="2079"/>
        <v>0</v>
      </c>
      <c r="G6934" s="281">
        <f t="shared" si="2080"/>
        <v>0</v>
      </c>
    </row>
    <row r="6935" spans="1:7" s="218" customFormat="1" ht="24" customHeight="1" x14ac:dyDescent="0.2">
      <c r="A6935" s="213" t="str">
        <f t="shared" si="2076"/>
        <v/>
      </c>
      <c r="B6935" s="211">
        <f t="shared" si="2077"/>
        <v>0</v>
      </c>
      <c r="C6935" s="212"/>
      <c r="D6935" s="213" t="str">
        <f t="shared" si="2078"/>
        <v/>
      </c>
      <c r="E6935" s="214"/>
      <c r="F6935" s="215">
        <f t="shared" si="2079"/>
        <v>0</v>
      </c>
      <c r="G6935" s="281">
        <f t="shared" si="2080"/>
        <v>0</v>
      </c>
    </row>
    <row r="6936" spans="1:7" ht="24" customHeight="1" x14ac:dyDescent="0.2">
      <c r="A6936" s="282"/>
      <c r="B6936" s="95"/>
      <c r="C6936" s="95"/>
      <c r="D6936" s="101"/>
      <c r="E6936" s="102"/>
      <c r="F6936" s="268" t="s">
        <v>32</v>
      </c>
      <c r="G6936" s="283">
        <f>SUBTOTAL(9,G6928:G6935)</f>
        <v>0</v>
      </c>
    </row>
    <row r="6937" spans="1:7" ht="24" customHeight="1" x14ac:dyDescent="0.2">
      <c r="A6937" s="282"/>
      <c r="B6937" s="95"/>
      <c r="C6937" s="266" t="s">
        <v>606</v>
      </c>
      <c r="D6937" s="101"/>
      <c r="E6937" s="102"/>
      <c r="F6937" s="103"/>
      <c r="G6937" s="284"/>
    </row>
    <row r="6938" spans="1:7" s="218" customFormat="1"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1">
        <f t="shared" ref="G6938:G6946" si="2085">ROUND(E6938*F6938,2)</f>
        <v>0</v>
      </c>
    </row>
    <row r="6939" spans="1:7" s="218" customFormat="1" ht="24" customHeight="1" x14ac:dyDescent="0.2">
      <c r="A6939" s="213" t="str">
        <f t="shared" si="2081"/>
        <v/>
      </c>
      <c r="B6939" s="211" t="str">
        <f t="shared" si="2082"/>
        <v/>
      </c>
      <c r="C6939" s="212"/>
      <c r="D6939" s="213" t="str">
        <f t="shared" si="2083"/>
        <v/>
      </c>
      <c r="E6939" s="214"/>
      <c r="F6939" s="215">
        <f t="shared" si="2084"/>
        <v>0</v>
      </c>
      <c r="G6939" s="281">
        <f t="shared" si="2085"/>
        <v>0</v>
      </c>
    </row>
    <row r="6940" spans="1:7" s="218" customFormat="1" ht="24" customHeight="1" x14ac:dyDescent="0.2">
      <c r="A6940" s="213" t="str">
        <f t="shared" si="2081"/>
        <v/>
      </c>
      <c r="B6940" s="211" t="str">
        <f t="shared" si="2082"/>
        <v/>
      </c>
      <c r="C6940" s="212"/>
      <c r="D6940" s="213" t="str">
        <f t="shared" si="2083"/>
        <v/>
      </c>
      <c r="E6940" s="214"/>
      <c r="F6940" s="215">
        <f t="shared" si="2084"/>
        <v>0</v>
      </c>
      <c r="G6940" s="281">
        <f t="shared" si="2085"/>
        <v>0</v>
      </c>
    </row>
    <row r="6941" spans="1:7" s="218" customFormat="1" ht="24" customHeight="1" x14ac:dyDescent="0.2">
      <c r="A6941" s="213" t="str">
        <f t="shared" si="2081"/>
        <v/>
      </c>
      <c r="B6941" s="211" t="str">
        <f t="shared" si="2082"/>
        <v/>
      </c>
      <c r="C6941" s="212"/>
      <c r="D6941" s="213" t="str">
        <f t="shared" si="2083"/>
        <v/>
      </c>
      <c r="E6941" s="214"/>
      <c r="F6941" s="215">
        <f t="shared" si="2084"/>
        <v>0</v>
      </c>
      <c r="G6941" s="281">
        <f t="shared" si="2085"/>
        <v>0</v>
      </c>
    </row>
    <row r="6942" spans="1:7" s="218" customFormat="1" ht="24" customHeight="1" x14ac:dyDescent="0.2">
      <c r="A6942" s="213" t="str">
        <f t="shared" si="2081"/>
        <v/>
      </c>
      <c r="B6942" s="211" t="str">
        <f t="shared" si="2082"/>
        <v/>
      </c>
      <c r="C6942" s="212"/>
      <c r="D6942" s="213" t="str">
        <f t="shared" si="2083"/>
        <v/>
      </c>
      <c r="E6942" s="214"/>
      <c r="F6942" s="215">
        <f t="shared" si="2084"/>
        <v>0</v>
      </c>
      <c r="G6942" s="281">
        <f t="shared" si="2085"/>
        <v>0</v>
      </c>
    </row>
    <row r="6943" spans="1:7" s="218" customFormat="1" ht="24" customHeight="1" x14ac:dyDescent="0.2">
      <c r="A6943" s="213" t="str">
        <f t="shared" si="2081"/>
        <v/>
      </c>
      <c r="B6943" s="211" t="str">
        <f t="shared" si="2082"/>
        <v/>
      </c>
      <c r="C6943" s="212"/>
      <c r="D6943" s="213" t="str">
        <f t="shared" si="2083"/>
        <v/>
      </c>
      <c r="E6943" s="214"/>
      <c r="F6943" s="215">
        <f t="shared" si="2084"/>
        <v>0</v>
      </c>
      <c r="G6943" s="281">
        <f t="shared" si="2085"/>
        <v>0</v>
      </c>
    </row>
    <row r="6944" spans="1:7" s="218" customFormat="1" ht="24" customHeight="1" x14ac:dyDescent="0.2">
      <c r="A6944" s="213" t="str">
        <f t="shared" si="2081"/>
        <v/>
      </c>
      <c r="B6944" s="211" t="str">
        <f t="shared" si="2082"/>
        <v/>
      </c>
      <c r="C6944" s="212"/>
      <c r="D6944" s="213" t="str">
        <f t="shared" si="2083"/>
        <v/>
      </c>
      <c r="E6944" s="214"/>
      <c r="F6944" s="215">
        <f t="shared" si="2084"/>
        <v>0</v>
      </c>
      <c r="G6944" s="281">
        <f t="shared" si="2085"/>
        <v>0</v>
      </c>
    </row>
    <row r="6945" spans="1:123" s="218" customFormat="1" ht="24" customHeight="1" x14ac:dyDescent="0.2">
      <c r="A6945" s="213" t="str">
        <f t="shared" si="2081"/>
        <v/>
      </c>
      <c r="B6945" s="211" t="str">
        <f t="shared" si="2082"/>
        <v/>
      </c>
      <c r="C6945" s="212"/>
      <c r="D6945" s="213" t="str">
        <f t="shared" si="2083"/>
        <v/>
      </c>
      <c r="E6945" s="214"/>
      <c r="F6945" s="215">
        <f t="shared" si="2084"/>
        <v>0</v>
      </c>
      <c r="G6945" s="281">
        <f t="shared" si="2085"/>
        <v>0</v>
      </c>
    </row>
    <row r="6946" spans="1:123" s="218" customFormat="1" ht="24" customHeight="1" x14ac:dyDescent="0.2">
      <c r="A6946" s="213" t="str">
        <f t="shared" si="2081"/>
        <v/>
      </c>
      <c r="B6946" s="211" t="str">
        <f t="shared" si="2082"/>
        <v/>
      </c>
      <c r="C6946" s="212"/>
      <c r="D6946" s="213" t="str">
        <f t="shared" si="2083"/>
        <v/>
      </c>
      <c r="E6946" s="214"/>
      <c r="F6946" s="215">
        <f t="shared" si="2084"/>
        <v>0</v>
      </c>
      <c r="G6946" s="281">
        <f t="shared" si="2085"/>
        <v>0</v>
      </c>
    </row>
    <row r="6947" spans="1:123" ht="24" customHeight="1" x14ac:dyDescent="0.2">
      <c r="A6947" s="285"/>
      <c r="B6947" s="101"/>
      <c r="C6947" s="95"/>
      <c r="D6947" s="101"/>
      <c r="E6947" s="102"/>
      <c r="F6947" s="268" t="s">
        <v>33</v>
      </c>
      <c r="G6947" s="283">
        <f>SUBTOTAL(9,G6938:G6946)</f>
        <v>0</v>
      </c>
    </row>
    <row r="6948" spans="1:123" ht="24" customHeight="1" x14ac:dyDescent="0.2">
      <c r="A6948" s="286"/>
      <c r="B6948" s="101"/>
      <c r="C6948" s="95"/>
      <c r="D6948" s="101"/>
      <c r="E6948" s="102"/>
      <c r="F6948" s="103"/>
      <c r="G6948" s="284"/>
    </row>
    <row r="6949" spans="1:123" ht="24" customHeight="1" x14ac:dyDescent="0.2">
      <c r="A6949" s="287" t="str">
        <f>B6907</f>
        <v/>
      </c>
      <c r="B6949" s="288" t="str">
        <f>C6907</f>
        <v/>
      </c>
      <c r="C6949" s="109"/>
      <c r="D6949" s="109" t="s">
        <v>34</v>
      </c>
      <c r="E6949" s="110"/>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7" t="str">
        <f>Comitente</f>
        <v>CA.ME. SAN JUAN SOCIEDAD DEL ESTADO</v>
      </c>
      <c r="C6952" s="92"/>
      <c r="D6952" s="98"/>
      <c r="E6952" s="98"/>
      <c r="F6952" s="99"/>
      <c r="G6952" s="273"/>
    </row>
    <row r="6953" spans="1:123" ht="24" customHeight="1" x14ac:dyDescent="0.2">
      <c r="A6953" s="272" t="s">
        <v>603</v>
      </c>
      <c r="B6953" s="97">
        <f>Contratista</f>
        <v>0</v>
      </c>
      <c r="C6953" s="93"/>
      <c r="D6953" s="93"/>
      <c r="E6953" s="93"/>
      <c r="F6953" s="100"/>
      <c r="G6953" s="274"/>
    </row>
    <row r="6954" spans="1:123" ht="24" customHeight="1" x14ac:dyDescent="0.2">
      <c r="A6954" s="272" t="s">
        <v>24</v>
      </c>
      <c r="B6954" s="97" t="str">
        <f>Obra</f>
        <v>CIERRE PERIMETRAL - OBRA CIVIL Ca.Me. SAN JUAN S.E.</v>
      </c>
      <c r="C6954" s="93"/>
      <c r="D6954" s="93"/>
      <c r="E6954" s="93"/>
      <c r="F6954" s="100" t="s">
        <v>38</v>
      </c>
      <c r="G6954" s="275">
        <f>Fecha_Base</f>
        <v>44711</v>
      </c>
    </row>
    <row r="6955" spans="1:123" ht="24" customHeight="1" x14ac:dyDescent="0.2">
      <c r="A6955" s="276" t="s">
        <v>601</v>
      </c>
      <c r="B6955" s="94" t="str">
        <f>Ubicación</f>
        <v>DEPARTAMENTO SARMIENTO</v>
      </c>
      <c r="C6955" s="94"/>
      <c r="D6955" s="101"/>
      <c r="E6955" s="102"/>
      <c r="F6955" s="103"/>
      <c r="G6955" s="277"/>
    </row>
    <row r="6956" spans="1:123" ht="24" customHeight="1" x14ac:dyDescent="0.2">
      <c r="A6956" s="276" t="s">
        <v>39</v>
      </c>
      <c r="B6956" s="104" t="str">
        <f>IFERROR(VALUE(LEFT(B6957,FIND(".",B6957)-1)),"")</f>
        <v/>
      </c>
      <c r="C6956" s="95" t="str">
        <f>IFERROR(VLOOKUP(B6956,Tabla_CyP,2,FALSE),"")</f>
        <v/>
      </c>
      <c r="D6956" s="95"/>
      <c r="E6956" s="102"/>
      <c r="F6956" s="103"/>
      <c r="G6956" s="277"/>
    </row>
    <row r="6957" spans="1:123" ht="24" customHeight="1" x14ac:dyDescent="0.2">
      <c r="A6957" s="276" t="s">
        <v>25</v>
      </c>
      <c r="B6957" s="105" t="str">
        <f>IFERROR(VLOOKUP(COUNTIF($A$1:A6957,"ANALISIS DE PRECIOS"),Tabla_NumeroItem,2,FALSE),"")</f>
        <v/>
      </c>
      <c r="C6957" s="95" t="str">
        <f>IFERROR(VLOOKUP(B6957,Tabla_CyP,2,FALSE),"")</f>
        <v/>
      </c>
      <c r="D6957" s="101"/>
      <c r="E6957" s="102"/>
      <c r="F6957" s="100" t="s">
        <v>26</v>
      </c>
      <c r="G6957" s="278" t="str">
        <f>IFERROR(VLOOKUP(B6957,Tabla_CyP,4,FALSE),"")</f>
        <v/>
      </c>
    </row>
    <row r="6958" spans="1:123" ht="24" customHeight="1" x14ac:dyDescent="0.2">
      <c r="A6958" s="276"/>
      <c r="B6958" s="94"/>
      <c r="C6958" s="95"/>
      <c r="D6958" s="101"/>
      <c r="E6958" s="102"/>
      <c r="F6958" s="103"/>
      <c r="G6958" s="277"/>
    </row>
    <row r="6959" spans="1:123" ht="24" customHeight="1" x14ac:dyDescent="0.2">
      <c r="A6959" s="378" t="s">
        <v>507</v>
      </c>
      <c r="B6959" s="379"/>
      <c r="C6959" s="380" t="s">
        <v>0</v>
      </c>
      <c r="D6959" s="380" t="s">
        <v>27</v>
      </c>
      <c r="E6959" s="386" t="s">
        <v>28</v>
      </c>
      <c r="F6959" s="388" t="s">
        <v>29</v>
      </c>
      <c r="G6959" s="388" t="s">
        <v>30</v>
      </c>
    </row>
    <row r="6960" spans="1:123" s="107" customFormat="1" ht="24" customHeight="1" x14ac:dyDescent="0.2">
      <c r="A6960" s="106" t="s">
        <v>508</v>
      </c>
      <c r="B6960" s="106" t="s">
        <v>509</v>
      </c>
      <c r="C6960" s="381"/>
      <c r="D6960" s="381"/>
      <c r="E6960" s="387"/>
      <c r="F6960" s="389"/>
      <c r="G6960" s="389"/>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customHeight="1" x14ac:dyDescent="0.2">
      <c r="A6961" s="279"/>
      <c r="B6961" s="108"/>
      <c r="C6961" s="267" t="s">
        <v>604</v>
      </c>
      <c r="D6961" s="109"/>
      <c r="E6961" s="110"/>
      <c r="F6961" s="111"/>
      <c r="G6961" s="280"/>
    </row>
    <row r="6962" spans="1:7" s="218" customFormat="1"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1">
        <f>ROUND(E6962*F6962,2)</f>
        <v>0</v>
      </c>
    </row>
    <row r="6963" spans="1:7" s="218" customFormat="1"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1">
        <f t="shared" ref="G6963:G6975" si="2090">ROUND(E6963*F6963,2)</f>
        <v>0</v>
      </c>
    </row>
    <row r="6964" spans="1:7" s="218" customFormat="1" ht="24" customHeight="1" x14ac:dyDescent="0.2">
      <c r="A6964" s="213" t="str">
        <f t="shared" si="2086"/>
        <v/>
      </c>
      <c r="B6964" s="211" t="str">
        <f t="shared" si="2089"/>
        <v/>
      </c>
      <c r="C6964" s="212"/>
      <c r="D6964" s="213" t="str">
        <f t="shared" si="2087"/>
        <v/>
      </c>
      <c r="E6964" s="214"/>
      <c r="F6964" s="215">
        <f t="shared" si="2088"/>
        <v>0</v>
      </c>
      <c r="G6964" s="281">
        <f t="shared" si="2090"/>
        <v>0</v>
      </c>
    </row>
    <row r="6965" spans="1:7" s="218" customFormat="1" ht="24" customHeight="1" x14ac:dyDescent="0.2">
      <c r="A6965" s="213" t="str">
        <f t="shared" si="2086"/>
        <v/>
      </c>
      <c r="B6965" s="211" t="str">
        <f t="shared" si="2089"/>
        <v/>
      </c>
      <c r="C6965" s="212"/>
      <c r="D6965" s="213" t="str">
        <f t="shared" si="2087"/>
        <v/>
      </c>
      <c r="E6965" s="214"/>
      <c r="F6965" s="215">
        <f t="shared" si="2088"/>
        <v>0</v>
      </c>
      <c r="G6965" s="281">
        <f t="shared" si="2090"/>
        <v>0</v>
      </c>
    </row>
    <row r="6966" spans="1:7" s="218" customFormat="1" ht="24" customHeight="1" x14ac:dyDescent="0.2">
      <c r="A6966" s="213" t="str">
        <f t="shared" si="2086"/>
        <v/>
      </c>
      <c r="B6966" s="211" t="str">
        <f t="shared" si="2089"/>
        <v/>
      </c>
      <c r="C6966" s="212"/>
      <c r="D6966" s="213" t="str">
        <f t="shared" si="2087"/>
        <v/>
      </c>
      <c r="E6966" s="214"/>
      <c r="F6966" s="215">
        <f t="shared" si="2088"/>
        <v>0</v>
      </c>
      <c r="G6966" s="281">
        <f t="shared" si="2090"/>
        <v>0</v>
      </c>
    </row>
    <row r="6967" spans="1:7" s="218" customFormat="1" ht="24" customHeight="1" x14ac:dyDescent="0.2">
      <c r="A6967" s="213" t="str">
        <f t="shared" si="2086"/>
        <v/>
      </c>
      <c r="B6967" s="211" t="str">
        <f t="shared" si="2089"/>
        <v/>
      </c>
      <c r="C6967" s="212"/>
      <c r="D6967" s="213" t="str">
        <f t="shared" si="2087"/>
        <v/>
      </c>
      <c r="E6967" s="214"/>
      <c r="F6967" s="215">
        <f t="shared" si="2088"/>
        <v>0</v>
      </c>
      <c r="G6967" s="281">
        <f t="shared" si="2090"/>
        <v>0</v>
      </c>
    </row>
    <row r="6968" spans="1:7" s="218" customFormat="1" ht="24" customHeight="1" x14ac:dyDescent="0.2">
      <c r="A6968" s="213" t="str">
        <f t="shared" si="2086"/>
        <v/>
      </c>
      <c r="B6968" s="211" t="str">
        <f t="shared" si="2089"/>
        <v/>
      </c>
      <c r="C6968" s="212"/>
      <c r="D6968" s="213" t="str">
        <f t="shared" si="2087"/>
        <v/>
      </c>
      <c r="E6968" s="214"/>
      <c r="F6968" s="215">
        <f t="shared" si="2088"/>
        <v>0</v>
      </c>
      <c r="G6968" s="281">
        <f t="shared" si="2090"/>
        <v>0</v>
      </c>
    </row>
    <row r="6969" spans="1:7" s="218" customFormat="1" ht="24" customHeight="1" x14ac:dyDescent="0.2">
      <c r="A6969" s="213" t="str">
        <f t="shared" si="2086"/>
        <v/>
      </c>
      <c r="B6969" s="211" t="str">
        <f t="shared" si="2089"/>
        <v/>
      </c>
      <c r="C6969" s="212"/>
      <c r="D6969" s="213" t="str">
        <f t="shared" si="2087"/>
        <v/>
      </c>
      <c r="E6969" s="214"/>
      <c r="F6969" s="215">
        <f t="shared" si="2088"/>
        <v>0</v>
      </c>
      <c r="G6969" s="281">
        <f t="shared" si="2090"/>
        <v>0</v>
      </c>
    </row>
    <row r="6970" spans="1:7" s="218" customFormat="1" ht="24" customHeight="1" x14ac:dyDescent="0.2">
      <c r="A6970" s="213" t="str">
        <f t="shared" si="2086"/>
        <v/>
      </c>
      <c r="B6970" s="211" t="str">
        <f t="shared" si="2089"/>
        <v/>
      </c>
      <c r="C6970" s="212"/>
      <c r="D6970" s="213" t="str">
        <f t="shared" si="2087"/>
        <v/>
      </c>
      <c r="E6970" s="214"/>
      <c r="F6970" s="215">
        <f t="shared" si="2088"/>
        <v>0</v>
      </c>
      <c r="G6970" s="281">
        <f t="shared" si="2090"/>
        <v>0</v>
      </c>
    </row>
    <row r="6971" spans="1:7" s="218" customFormat="1" ht="24" customHeight="1" x14ac:dyDescent="0.2">
      <c r="A6971" s="213" t="str">
        <f t="shared" si="2086"/>
        <v/>
      </c>
      <c r="B6971" s="211" t="str">
        <f t="shared" si="2089"/>
        <v/>
      </c>
      <c r="C6971" s="212"/>
      <c r="D6971" s="213" t="str">
        <f t="shared" si="2087"/>
        <v/>
      </c>
      <c r="E6971" s="214"/>
      <c r="F6971" s="215">
        <f t="shared" si="2088"/>
        <v>0</v>
      </c>
      <c r="G6971" s="281">
        <f t="shared" si="2090"/>
        <v>0</v>
      </c>
    </row>
    <row r="6972" spans="1:7" s="218" customFormat="1" ht="24" customHeight="1" x14ac:dyDescent="0.2">
      <c r="A6972" s="213" t="str">
        <f t="shared" si="2086"/>
        <v/>
      </c>
      <c r="B6972" s="211" t="str">
        <f t="shared" si="2089"/>
        <v/>
      </c>
      <c r="C6972" s="212"/>
      <c r="D6972" s="213" t="str">
        <f t="shared" si="2087"/>
        <v/>
      </c>
      <c r="E6972" s="214"/>
      <c r="F6972" s="215">
        <f t="shared" si="2088"/>
        <v>0</v>
      </c>
      <c r="G6972" s="281">
        <f t="shared" si="2090"/>
        <v>0</v>
      </c>
    </row>
    <row r="6973" spans="1:7" s="218" customFormat="1" ht="24" customHeight="1" x14ac:dyDescent="0.2">
      <c r="A6973" s="213" t="str">
        <f t="shared" si="2086"/>
        <v/>
      </c>
      <c r="B6973" s="211" t="str">
        <f t="shared" si="2089"/>
        <v/>
      </c>
      <c r="C6973" s="212"/>
      <c r="D6973" s="213" t="str">
        <f t="shared" si="2087"/>
        <v/>
      </c>
      <c r="E6973" s="214"/>
      <c r="F6973" s="215">
        <f t="shared" si="2088"/>
        <v>0</v>
      </c>
      <c r="G6973" s="281">
        <f t="shared" si="2090"/>
        <v>0</v>
      </c>
    </row>
    <row r="6974" spans="1:7" s="218" customFormat="1" ht="24" customHeight="1" x14ac:dyDescent="0.2">
      <c r="A6974" s="213" t="str">
        <f t="shared" si="2086"/>
        <v/>
      </c>
      <c r="B6974" s="211" t="str">
        <f t="shared" si="2089"/>
        <v/>
      </c>
      <c r="C6974" s="212"/>
      <c r="D6974" s="213" t="str">
        <f t="shared" si="2087"/>
        <v/>
      </c>
      <c r="E6974" s="214"/>
      <c r="F6974" s="215">
        <f t="shared" si="2088"/>
        <v>0</v>
      </c>
      <c r="G6974" s="281">
        <f t="shared" si="2090"/>
        <v>0</v>
      </c>
    </row>
    <row r="6975" spans="1:7" s="218" customFormat="1" ht="24" customHeight="1" x14ac:dyDescent="0.2">
      <c r="A6975" s="213" t="str">
        <f t="shared" si="2086"/>
        <v/>
      </c>
      <c r="B6975" s="211" t="str">
        <f t="shared" si="2089"/>
        <v/>
      </c>
      <c r="C6975" s="212"/>
      <c r="D6975" s="213" t="str">
        <f t="shared" si="2087"/>
        <v/>
      </c>
      <c r="E6975" s="214"/>
      <c r="F6975" s="216">
        <f t="shared" si="2088"/>
        <v>0</v>
      </c>
      <c r="G6975" s="281">
        <f t="shared" si="2090"/>
        <v>0</v>
      </c>
    </row>
    <row r="6976" spans="1:7" ht="24" customHeight="1" x14ac:dyDescent="0.2">
      <c r="A6976" s="282"/>
      <c r="B6976" s="95"/>
      <c r="C6976" s="95"/>
      <c r="D6976" s="101"/>
      <c r="E6976" s="102"/>
      <c r="F6976" s="268" t="s">
        <v>31</v>
      </c>
      <c r="G6976" s="283">
        <f>SUBTOTAL(9,G6962:G6975)</f>
        <v>0</v>
      </c>
    </row>
    <row r="6977" spans="1:7" ht="24" customHeight="1" x14ac:dyDescent="0.2">
      <c r="A6977" s="282"/>
      <c r="B6977" s="95"/>
      <c r="C6977" s="266" t="s">
        <v>605</v>
      </c>
      <c r="D6977" s="101"/>
      <c r="E6977" s="102"/>
      <c r="F6977" s="103"/>
      <c r="G6977" s="284"/>
    </row>
    <row r="6978" spans="1:7" s="218" customFormat="1"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1">
        <f>ROUND(E6978*F6978,2)</f>
        <v>0</v>
      </c>
    </row>
    <row r="6979" spans="1:7" s="218" customFormat="1" ht="24" customHeight="1" x14ac:dyDescent="0.2">
      <c r="A6979" s="213" t="str">
        <f t="shared" si="2091"/>
        <v/>
      </c>
      <c r="B6979" s="211">
        <f t="shared" si="2092"/>
        <v>0</v>
      </c>
      <c r="C6979" s="212"/>
      <c r="D6979" s="213" t="str">
        <f t="shared" si="2093"/>
        <v/>
      </c>
      <c r="E6979" s="214"/>
      <c r="F6979" s="217">
        <f t="shared" si="2094"/>
        <v>0</v>
      </c>
      <c r="G6979" s="281">
        <f>ROUND(E6979*F6979,2)</f>
        <v>0</v>
      </c>
    </row>
    <row r="6980" spans="1:7" s="218" customFormat="1" ht="24" customHeight="1" x14ac:dyDescent="0.2">
      <c r="A6980" s="213" t="str">
        <f t="shared" si="2091"/>
        <v/>
      </c>
      <c r="B6980" s="211">
        <f t="shared" si="2092"/>
        <v>0</v>
      </c>
      <c r="C6980" s="212"/>
      <c r="D6980" s="213" t="str">
        <f t="shared" si="2093"/>
        <v/>
      </c>
      <c r="E6980" s="214"/>
      <c r="F6980" s="217">
        <f t="shared" si="2094"/>
        <v>0</v>
      </c>
      <c r="G6980" s="281">
        <f t="shared" ref="G6980:G6985" si="2095">ROUND(E6980*F6980,2)</f>
        <v>0</v>
      </c>
    </row>
    <row r="6981" spans="1:7" s="218" customFormat="1" ht="24" customHeight="1" x14ac:dyDescent="0.2">
      <c r="A6981" s="213" t="str">
        <f t="shared" si="2091"/>
        <v/>
      </c>
      <c r="B6981" s="211">
        <f t="shared" si="2092"/>
        <v>0</v>
      </c>
      <c r="C6981" s="212"/>
      <c r="D6981" s="213" t="str">
        <f t="shared" si="2093"/>
        <v/>
      </c>
      <c r="E6981" s="214"/>
      <c r="F6981" s="217">
        <f t="shared" si="2094"/>
        <v>0</v>
      </c>
      <c r="G6981" s="281">
        <f t="shared" si="2095"/>
        <v>0</v>
      </c>
    </row>
    <row r="6982" spans="1:7" s="218" customFormat="1" ht="24" customHeight="1" x14ac:dyDescent="0.2">
      <c r="A6982" s="213" t="str">
        <f t="shared" si="2091"/>
        <v/>
      </c>
      <c r="B6982" s="211">
        <f t="shared" si="2092"/>
        <v>0</v>
      </c>
      <c r="C6982" s="212"/>
      <c r="D6982" s="213" t="str">
        <f t="shared" si="2093"/>
        <v/>
      </c>
      <c r="E6982" s="214"/>
      <c r="F6982" s="215">
        <f t="shared" si="2094"/>
        <v>0</v>
      </c>
      <c r="G6982" s="281">
        <f t="shared" si="2095"/>
        <v>0</v>
      </c>
    </row>
    <row r="6983" spans="1:7" s="218" customFormat="1" ht="24" customHeight="1" x14ac:dyDescent="0.2">
      <c r="A6983" s="213" t="str">
        <f t="shared" si="2091"/>
        <v/>
      </c>
      <c r="B6983" s="211">
        <f t="shared" si="2092"/>
        <v>0</v>
      </c>
      <c r="C6983" s="212"/>
      <c r="D6983" s="213" t="str">
        <f t="shared" si="2093"/>
        <v/>
      </c>
      <c r="E6983" s="214"/>
      <c r="F6983" s="215">
        <f t="shared" si="2094"/>
        <v>0</v>
      </c>
      <c r="G6983" s="281">
        <f t="shared" si="2095"/>
        <v>0</v>
      </c>
    </row>
    <row r="6984" spans="1:7" s="218" customFormat="1" ht="24" customHeight="1" x14ac:dyDescent="0.2">
      <c r="A6984" s="213" t="str">
        <f t="shared" si="2091"/>
        <v/>
      </c>
      <c r="B6984" s="211">
        <f t="shared" si="2092"/>
        <v>0</v>
      </c>
      <c r="C6984" s="212"/>
      <c r="D6984" s="213" t="str">
        <f t="shared" si="2093"/>
        <v/>
      </c>
      <c r="E6984" s="214"/>
      <c r="F6984" s="215">
        <f t="shared" si="2094"/>
        <v>0</v>
      </c>
      <c r="G6984" s="281">
        <f t="shared" si="2095"/>
        <v>0</v>
      </c>
    </row>
    <row r="6985" spans="1:7" s="218" customFormat="1" ht="24" customHeight="1" x14ac:dyDescent="0.2">
      <c r="A6985" s="213" t="str">
        <f t="shared" si="2091"/>
        <v/>
      </c>
      <c r="B6985" s="211">
        <f t="shared" si="2092"/>
        <v>0</v>
      </c>
      <c r="C6985" s="212"/>
      <c r="D6985" s="213" t="str">
        <f t="shared" si="2093"/>
        <v/>
      </c>
      <c r="E6985" s="214"/>
      <c r="F6985" s="215">
        <f t="shared" si="2094"/>
        <v>0</v>
      </c>
      <c r="G6985" s="281">
        <f t="shared" si="2095"/>
        <v>0</v>
      </c>
    </row>
    <row r="6986" spans="1:7" ht="24" customHeight="1" x14ac:dyDescent="0.2">
      <c r="A6986" s="282"/>
      <c r="B6986" s="95"/>
      <c r="C6986" s="95"/>
      <c r="D6986" s="101"/>
      <c r="E6986" s="102"/>
      <c r="F6986" s="268" t="s">
        <v>32</v>
      </c>
      <c r="G6986" s="283">
        <f>SUBTOTAL(9,G6978:G6985)</f>
        <v>0</v>
      </c>
    </row>
    <row r="6987" spans="1:7" ht="24" customHeight="1" x14ac:dyDescent="0.2">
      <c r="A6987" s="282"/>
      <c r="B6987" s="95"/>
      <c r="C6987" s="266" t="s">
        <v>606</v>
      </c>
      <c r="D6987" s="101"/>
      <c r="E6987" s="102"/>
      <c r="F6987" s="103"/>
      <c r="G6987" s="284"/>
    </row>
    <row r="6988" spans="1:7" s="218" customFormat="1"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1">
        <f t="shared" ref="G6988:G6996" si="2100">ROUND(E6988*F6988,2)</f>
        <v>0</v>
      </c>
    </row>
    <row r="6989" spans="1:7" s="218" customFormat="1" ht="24" customHeight="1" x14ac:dyDescent="0.2">
      <c r="A6989" s="213" t="str">
        <f t="shared" si="2096"/>
        <v/>
      </c>
      <c r="B6989" s="211" t="str">
        <f t="shared" si="2097"/>
        <v/>
      </c>
      <c r="C6989" s="212"/>
      <c r="D6989" s="213" t="str">
        <f t="shared" si="2098"/>
        <v/>
      </c>
      <c r="E6989" s="214"/>
      <c r="F6989" s="215">
        <f t="shared" si="2099"/>
        <v>0</v>
      </c>
      <c r="G6989" s="281">
        <f t="shared" si="2100"/>
        <v>0</v>
      </c>
    </row>
    <row r="6990" spans="1:7" s="218" customFormat="1" ht="24" customHeight="1" x14ac:dyDescent="0.2">
      <c r="A6990" s="213" t="str">
        <f t="shared" si="2096"/>
        <v/>
      </c>
      <c r="B6990" s="211" t="str">
        <f t="shared" si="2097"/>
        <v/>
      </c>
      <c r="C6990" s="212"/>
      <c r="D6990" s="213" t="str">
        <f t="shared" si="2098"/>
        <v/>
      </c>
      <c r="E6990" s="214"/>
      <c r="F6990" s="215">
        <f t="shared" si="2099"/>
        <v>0</v>
      </c>
      <c r="G6990" s="281">
        <f t="shared" si="2100"/>
        <v>0</v>
      </c>
    </row>
    <row r="6991" spans="1:7" s="218" customFormat="1" ht="24" customHeight="1" x14ac:dyDescent="0.2">
      <c r="A6991" s="213" t="str">
        <f t="shared" si="2096"/>
        <v/>
      </c>
      <c r="B6991" s="211" t="str">
        <f t="shared" si="2097"/>
        <v/>
      </c>
      <c r="C6991" s="212"/>
      <c r="D6991" s="213" t="str">
        <f t="shared" si="2098"/>
        <v/>
      </c>
      <c r="E6991" s="214"/>
      <c r="F6991" s="215">
        <f t="shared" si="2099"/>
        <v>0</v>
      </c>
      <c r="G6991" s="281">
        <f t="shared" si="2100"/>
        <v>0</v>
      </c>
    </row>
    <row r="6992" spans="1:7" s="218" customFormat="1" ht="24" customHeight="1" x14ac:dyDescent="0.2">
      <c r="A6992" s="213" t="str">
        <f t="shared" si="2096"/>
        <v/>
      </c>
      <c r="B6992" s="211" t="str">
        <f t="shared" si="2097"/>
        <v/>
      </c>
      <c r="C6992" s="212"/>
      <c r="D6992" s="213" t="str">
        <f t="shared" si="2098"/>
        <v/>
      </c>
      <c r="E6992" s="214"/>
      <c r="F6992" s="215">
        <f t="shared" si="2099"/>
        <v>0</v>
      </c>
      <c r="G6992" s="281">
        <f t="shared" si="2100"/>
        <v>0</v>
      </c>
    </row>
    <row r="6993" spans="1:7" s="218" customFormat="1" ht="24" customHeight="1" x14ac:dyDescent="0.2">
      <c r="A6993" s="213" t="str">
        <f t="shared" si="2096"/>
        <v/>
      </c>
      <c r="B6993" s="211" t="str">
        <f t="shared" si="2097"/>
        <v/>
      </c>
      <c r="C6993" s="212"/>
      <c r="D6993" s="213" t="str">
        <f t="shared" si="2098"/>
        <v/>
      </c>
      <c r="E6993" s="214"/>
      <c r="F6993" s="215">
        <f t="shared" si="2099"/>
        <v>0</v>
      </c>
      <c r="G6993" s="281">
        <f t="shared" si="2100"/>
        <v>0</v>
      </c>
    </row>
    <row r="6994" spans="1:7" s="218" customFormat="1" ht="24" customHeight="1" x14ac:dyDescent="0.2">
      <c r="A6994" s="213" t="str">
        <f t="shared" si="2096"/>
        <v/>
      </c>
      <c r="B6994" s="211" t="str">
        <f t="shared" si="2097"/>
        <v/>
      </c>
      <c r="C6994" s="212"/>
      <c r="D6994" s="213" t="str">
        <f t="shared" si="2098"/>
        <v/>
      </c>
      <c r="E6994" s="214"/>
      <c r="F6994" s="215">
        <f t="shared" si="2099"/>
        <v>0</v>
      </c>
      <c r="G6994" s="281">
        <f t="shared" si="2100"/>
        <v>0</v>
      </c>
    </row>
    <row r="6995" spans="1:7" s="218" customFormat="1" ht="24" customHeight="1" x14ac:dyDescent="0.2">
      <c r="A6995" s="213" t="str">
        <f t="shared" si="2096"/>
        <v/>
      </c>
      <c r="B6995" s="211" t="str">
        <f t="shared" si="2097"/>
        <v/>
      </c>
      <c r="C6995" s="212"/>
      <c r="D6995" s="213" t="str">
        <f t="shared" si="2098"/>
        <v/>
      </c>
      <c r="E6995" s="214"/>
      <c r="F6995" s="215">
        <f t="shared" si="2099"/>
        <v>0</v>
      </c>
      <c r="G6995" s="281">
        <f t="shared" si="2100"/>
        <v>0</v>
      </c>
    </row>
    <row r="6996" spans="1:7" s="218" customFormat="1" ht="24" customHeight="1" x14ac:dyDescent="0.2">
      <c r="A6996" s="213" t="str">
        <f t="shared" si="2096"/>
        <v/>
      </c>
      <c r="B6996" s="211" t="str">
        <f t="shared" si="2097"/>
        <v/>
      </c>
      <c r="C6996" s="212"/>
      <c r="D6996" s="213" t="str">
        <f t="shared" si="2098"/>
        <v/>
      </c>
      <c r="E6996" s="214"/>
      <c r="F6996" s="215">
        <f t="shared" si="2099"/>
        <v>0</v>
      </c>
      <c r="G6996" s="281">
        <f t="shared" si="2100"/>
        <v>0</v>
      </c>
    </row>
    <row r="6997" spans="1:7" ht="24" customHeight="1" x14ac:dyDescent="0.2">
      <c r="A6997" s="285"/>
      <c r="B6997" s="101"/>
      <c r="C6997" s="95"/>
      <c r="D6997" s="101"/>
      <c r="E6997" s="102"/>
      <c r="F6997" s="268" t="s">
        <v>33</v>
      </c>
      <c r="G6997" s="283">
        <f>SUBTOTAL(9,G6988:G6996)</f>
        <v>0</v>
      </c>
    </row>
    <row r="6998" spans="1:7" ht="24" customHeight="1" x14ac:dyDescent="0.2">
      <c r="A6998" s="286"/>
      <c r="B6998" s="101"/>
      <c r="C6998" s="95"/>
      <c r="D6998" s="101"/>
      <c r="E6998" s="102"/>
      <c r="F6998" s="103"/>
      <c r="G6998" s="284"/>
    </row>
    <row r="6999" spans="1:7" ht="24" customHeight="1" x14ac:dyDescent="0.2">
      <c r="A6999" s="287" t="str">
        <f>B6957</f>
        <v/>
      </c>
      <c r="B6999" s="288" t="str">
        <f>C6957</f>
        <v/>
      </c>
      <c r="C6999" s="109"/>
      <c r="D6999" s="109" t="s">
        <v>34</v>
      </c>
      <c r="E6999" s="110"/>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7" t="str">
        <f>Comitente</f>
        <v>CA.ME. SAN JUAN SOCIEDAD DEL ESTADO</v>
      </c>
      <c r="C7002" s="92"/>
      <c r="D7002" s="98"/>
      <c r="E7002" s="98"/>
      <c r="F7002" s="99"/>
      <c r="G7002" s="273"/>
    </row>
    <row r="7003" spans="1:7" ht="24" customHeight="1" x14ac:dyDescent="0.2">
      <c r="A7003" s="272" t="s">
        <v>603</v>
      </c>
      <c r="B7003" s="97">
        <f>Contratista</f>
        <v>0</v>
      </c>
      <c r="C7003" s="93"/>
      <c r="D7003" s="93"/>
      <c r="E7003" s="93"/>
      <c r="F7003" s="100"/>
      <c r="G7003" s="274"/>
    </row>
    <row r="7004" spans="1:7" ht="24" customHeight="1" x14ac:dyDescent="0.2">
      <c r="A7004" s="272" t="s">
        <v>24</v>
      </c>
      <c r="B7004" s="97" t="str">
        <f>Obra</f>
        <v>CIERRE PERIMETRAL - OBRA CIVIL Ca.Me. SAN JUAN S.E.</v>
      </c>
      <c r="C7004" s="93"/>
      <c r="D7004" s="93"/>
      <c r="E7004" s="93"/>
      <c r="F7004" s="100" t="s">
        <v>38</v>
      </c>
      <c r="G7004" s="275">
        <f>Fecha_Base</f>
        <v>44711</v>
      </c>
    </row>
    <row r="7005" spans="1:7" ht="24" customHeight="1" x14ac:dyDescent="0.2">
      <c r="A7005" s="276" t="s">
        <v>601</v>
      </c>
      <c r="B7005" s="94" t="str">
        <f>Ubicación</f>
        <v>DEPARTAMENTO SARMIENTO</v>
      </c>
      <c r="C7005" s="94"/>
      <c r="D7005" s="101"/>
      <c r="E7005" s="102"/>
      <c r="F7005" s="103"/>
      <c r="G7005" s="277"/>
    </row>
    <row r="7006" spans="1:7" ht="24" customHeight="1" x14ac:dyDescent="0.2">
      <c r="A7006" s="276" t="s">
        <v>39</v>
      </c>
      <c r="B7006" s="104" t="str">
        <f>IFERROR(VALUE(LEFT(B7007,FIND(".",B7007)-1)),"")</f>
        <v/>
      </c>
      <c r="C7006" s="95" t="str">
        <f>IFERROR(VLOOKUP(B7006,Tabla_CyP,2,FALSE),"")</f>
        <v/>
      </c>
      <c r="D7006" s="95"/>
      <c r="E7006" s="102"/>
      <c r="F7006" s="103"/>
      <c r="G7006" s="277"/>
    </row>
    <row r="7007" spans="1:7" ht="24" customHeight="1" x14ac:dyDescent="0.2">
      <c r="A7007" s="276" t="s">
        <v>25</v>
      </c>
      <c r="B7007" s="105" t="str">
        <f>IFERROR(VLOOKUP(COUNTIF($A$1:A7007,"ANALISIS DE PRECIOS"),Tabla_NumeroItem,2,FALSE),"")</f>
        <v/>
      </c>
      <c r="C7007" s="95" t="str">
        <f>IFERROR(VLOOKUP(B7007,Tabla_CyP,2,FALSE),"")</f>
        <v/>
      </c>
      <c r="D7007" s="101"/>
      <c r="E7007" s="102"/>
      <c r="F7007" s="100" t="s">
        <v>26</v>
      </c>
      <c r="G7007" s="278" t="str">
        <f>IFERROR(VLOOKUP(B7007,Tabla_CyP,4,FALSE),"")</f>
        <v/>
      </c>
    </row>
    <row r="7008" spans="1:7" ht="24" customHeight="1" x14ac:dyDescent="0.2">
      <c r="A7008" s="276"/>
      <c r="B7008" s="94"/>
      <c r="C7008" s="95"/>
      <c r="D7008" s="101"/>
      <c r="E7008" s="102"/>
      <c r="F7008" s="103"/>
      <c r="G7008" s="277"/>
    </row>
    <row r="7009" spans="1:123" ht="24" customHeight="1" x14ac:dyDescent="0.2">
      <c r="A7009" s="378" t="s">
        <v>507</v>
      </c>
      <c r="B7009" s="379"/>
      <c r="C7009" s="380" t="s">
        <v>0</v>
      </c>
      <c r="D7009" s="380" t="s">
        <v>27</v>
      </c>
      <c r="E7009" s="386" t="s">
        <v>28</v>
      </c>
      <c r="F7009" s="388" t="s">
        <v>29</v>
      </c>
      <c r="G7009" s="388" t="s">
        <v>30</v>
      </c>
    </row>
    <row r="7010" spans="1:123" s="107" customFormat="1" ht="24" customHeight="1" x14ac:dyDescent="0.2">
      <c r="A7010" s="106" t="s">
        <v>508</v>
      </c>
      <c r="B7010" s="106" t="s">
        <v>509</v>
      </c>
      <c r="C7010" s="381"/>
      <c r="D7010" s="381"/>
      <c r="E7010" s="387"/>
      <c r="F7010" s="389"/>
      <c r="G7010" s="389"/>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customHeight="1" x14ac:dyDescent="0.2">
      <c r="A7011" s="279"/>
      <c r="B7011" s="108"/>
      <c r="C7011" s="267" t="s">
        <v>604</v>
      </c>
      <c r="D7011" s="109"/>
      <c r="E7011" s="110"/>
      <c r="F7011" s="111"/>
      <c r="G7011" s="280"/>
    </row>
    <row r="7012" spans="1:123" s="218" customFormat="1"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1">
        <f>ROUND(E7012*F7012,2)</f>
        <v>0</v>
      </c>
    </row>
    <row r="7013" spans="1:123" s="218" customFormat="1"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1">
        <f t="shared" ref="G7013:G7025" si="2105">ROUND(E7013*F7013,2)</f>
        <v>0</v>
      </c>
    </row>
    <row r="7014" spans="1:123" s="218" customFormat="1" ht="24" customHeight="1" x14ac:dyDescent="0.2">
      <c r="A7014" s="213" t="str">
        <f t="shared" si="2101"/>
        <v/>
      </c>
      <c r="B7014" s="211" t="str">
        <f t="shared" si="2104"/>
        <v/>
      </c>
      <c r="C7014" s="212"/>
      <c r="D7014" s="213" t="str">
        <f t="shared" si="2102"/>
        <v/>
      </c>
      <c r="E7014" s="214"/>
      <c r="F7014" s="215">
        <f t="shared" si="2103"/>
        <v>0</v>
      </c>
      <c r="G7014" s="281">
        <f t="shared" si="2105"/>
        <v>0</v>
      </c>
    </row>
    <row r="7015" spans="1:123" s="218" customFormat="1" ht="24" customHeight="1" x14ac:dyDescent="0.2">
      <c r="A7015" s="213" t="str">
        <f t="shared" si="2101"/>
        <v/>
      </c>
      <c r="B7015" s="211" t="str">
        <f t="shared" si="2104"/>
        <v/>
      </c>
      <c r="C7015" s="212"/>
      <c r="D7015" s="213" t="str">
        <f t="shared" si="2102"/>
        <v/>
      </c>
      <c r="E7015" s="214"/>
      <c r="F7015" s="215">
        <f t="shared" si="2103"/>
        <v>0</v>
      </c>
      <c r="G7015" s="281">
        <f t="shared" si="2105"/>
        <v>0</v>
      </c>
    </row>
    <row r="7016" spans="1:123" s="218" customFormat="1" ht="24" customHeight="1" x14ac:dyDescent="0.2">
      <c r="A7016" s="213" t="str">
        <f t="shared" si="2101"/>
        <v/>
      </c>
      <c r="B7016" s="211" t="str">
        <f t="shared" si="2104"/>
        <v/>
      </c>
      <c r="C7016" s="212"/>
      <c r="D7016" s="213" t="str">
        <f t="shared" si="2102"/>
        <v/>
      </c>
      <c r="E7016" s="214"/>
      <c r="F7016" s="215">
        <f t="shared" si="2103"/>
        <v>0</v>
      </c>
      <c r="G7016" s="281">
        <f t="shared" si="2105"/>
        <v>0</v>
      </c>
    </row>
    <row r="7017" spans="1:123" s="218" customFormat="1" ht="24" customHeight="1" x14ac:dyDescent="0.2">
      <c r="A7017" s="213" t="str">
        <f t="shared" si="2101"/>
        <v/>
      </c>
      <c r="B7017" s="211" t="str">
        <f t="shared" si="2104"/>
        <v/>
      </c>
      <c r="C7017" s="212"/>
      <c r="D7017" s="213" t="str">
        <f t="shared" si="2102"/>
        <v/>
      </c>
      <c r="E7017" s="214"/>
      <c r="F7017" s="215">
        <f t="shared" si="2103"/>
        <v>0</v>
      </c>
      <c r="G7017" s="281">
        <f t="shared" si="2105"/>
        <v>0</v>
      </c>
    </row>
    <row r="7018" spans="1:123" s="218" customFormat="1" ht="24" customHeight="1" x14ac:dyDescent="0.2">
      <c r="A7018" s="213" t="str">
        <f t="shared" si="2101"/>
        <v/>
      </c>
      <c r="B7018" s="211" t="str">
        <f t="shared" si="2104"/>
        <v/>
      </c>
      <c r="C7018" s="212"/>
      <c r="D7018" s="213" t="str">
        <f t="shared" si="2102"/>
        <v/>
      </c>
      <c r="E7018" s="214"/>
      <c r="F7018" s="215">
        <f t="shared" si="2103"/>
        <v>0</v>
      </c>
      <c r="G7018" s="281">
        <f t="shared" si="2105"/>
        <v>0</v>
      </c>
    </row>
    <row r="7019" spans="1:123" s="218" customFormat="1" ht="24" customHeight="1" x14ac:dyDescent="0.2">
      <c r="A7019" s="213" t="str">
        <f t="shared" si="2101"/>
        <v/>
      </c>
      <c r="B7019" s="211" t="str">
        <f t="shared" si="2104"/>
        <v/>
      </c>
      <c r="C7019" s="212"/>
      <c r="D7019" s="213" t="str">
        <f t="shared" si="2102"/>
        <v/>
      </c>
      <c r="E7019" s="214"/>
      <c r="F7019" s="215">
        <f t="shared" si="2103"/>
        <v>0</v>
      </c>
      <c r="G7019" s="281">
        <f t="shared" si="2105"/>
        <v>0</v>
      </c>
    </row>
    <row r="7020" spans="1:123" s="218" customFormat="1" ht="24" customHeight="1" x14ac:dyDescent="0.2">
      <c r="A7020" s="213" t="str">
        <f t="shared" si="2101"/>
        <v/>
      </c>
      <c r="B7020" s="211" t="str">
        <f t="shared" si="2104"/>
        <v/>
      </c>
      <c r="C7020" s="212"/>
      <c r="D7020" s="213" t="str">
        <f t="shared" si="2102"/>
        <v/>
      </c>
      <c r="E7020" s="214"/>
      <c r="F7020" s="215">
        <f t="shared" si="2103"/>
        <v>0</v>
      </c>
      <c r="G7020" s="281">
        <f t="shared" si="2105"/>
        <v>0</v>
      </c>
    </row>
    <row r="7021" spans="1:123" s="218" customFormat="1" ht="24" customHeight="1" x14ac:dyDescent="0.2">
      <c r="A7021" s="213" t="str">
        <f t="shared" si="2101"/>
        <v/>
      </c>
      <c r="B7021" s="211" t="str">
        <f t="shared" si="2104"/>
        <v/>
      </c>
      <c r="C7021" s="212"/>
      <c r="D7021" s="213" t="str">
        <f t="shared" si="2102"/>
        <v/>
      </c>
      <c r="E7021" s="214"/>
      <c r="F7021" s="215">
        <f t="shared" si="2103"/>
        <v>0</v>
      </c>
      <c r="G7021" s="281">
        <f t="shared" si="2105"/>
        <v>0</v>
      </c>
    </row>
    <row r="7022" spans="1:123" s="218" customFormat="1" ht="24" customHeight="1" x14ac:dyDescent="0.2">
      <c r="A7022" s="213" t="str">
        <f t="shared" si="2101"/>
        <v/>
      </c>
      <c r="B7022" s="211" t="str">
        <f t="shared" si="2104"/>
        <v/>
      </c>
      <c r="C7022" s="212"/>
      <c r="D7022" s="213" t="str">
        <f t="shared" si="2102"/>
        <v/>
      </c>
      <c r="E7022" s="214"/>
      <c r="F7022" s="215">
        <f t="shared" si="2103"/>
        <v>0</v>
      </c>
      <c r="G7022" s="281">
        <f t="shared" si="2105"/>
        <v>0</v>
      </c>
    </row>
    <row r="7023" spans="1:123" s="218" customFormat="1" ht="24" customHeight="1" x14ac:dyDescent="0.2">
      <c r="A7023" s="213" t="str">
        <f t="shared" si="2101"/>
        <v/>
      </c>
      <c r="B7023" s="211" t="str">
        <f t="shared" si="2104"/>
        <v/>
      </c>
      <c r="C7023" s="212"/>
      <c r="D7023" s="213" t="str">
        <f t="shared" si="2102"/>
        <v/>
      </c>
      <c r="E7023" s="214"/>
      <c r="F7023" s="215">
        <f t="shared" si="2103"/>
        <v>0</v>
      </c>
      <c r="G7023" s="281">
        <f t="shared" si="2105"/>
        <v>0</v>
      </c>
    </row>
    <row r="7024" spans="1:123" s="218" customFormat="1" ht="24" customHeight="1" x14ac:dyDescent="0.2">
      <c r="A7024" s="213" t="str">
        <f t="shared" si="2101"/>
        <v/>
      </c>
      <c r="B7024" s="211" t="str">
        <f t="shared" si="2104"/>
        <v/>
      </c>
      <c r="C7024" s="212"/>
      <c r="D7024" s="213" t="str">
        <f t="shared" si="2102"/>
        <v/>
      </c>
      <c r="E7024" s="214"/>
      <c r="F7024" s="215">
        <f t="shared" si="2103"/>
        <v>0</v>
      </c>
      <c r="G7024" s="281">
        <f t="shared" si="2105"/>
        <v>0</v>
      </c>
    </row>
    <row r="7025" spans="1:7" s="218" customFormat="1" ht="24" customHeight="1" x14ac:dyDescent="0.2">
      <c r="A7025" s="213" t="str">
        <f t="shared" si="2101"/>
        <v/>
      </c>
      <c r="B7025" s="211" t="str">
        <f t="shared" si="2104"/>
        <v/>
      </c>
      <c r="C7025" s="212"/>
      <c r="D7025" s="213" t="str">
        <f t="shared" si="2102"/>
        <v/>
      </c>
      <c r="E7025" s="214"/>
      <c r="F7025" s="216">
        <f t="shared" si="2103"/>
        <v>0</v>
      </c>
      <c r="G7025" s="281">
        <f t="shared" si="2105"/>
        <v>0</v>
      </c>
    </row>
    <row r="7026" spans="1:7" ht="24" customHeight="1" x14ac:dyDescent="0.2">
      <c r="A7026" s="282"/>
      <c r="B7026" s="95"/>
      <c r="C7026" s="95"/>
      <c r="D7026" s="101"/>
      <c r="E7026" s="102"/>
      <c r="F7026" s="268" t="s">
        <v>31</v>
      </c>
      <c r="G7026" s="283">
        <f>SUBTOTAL(9,G7012:G7025)</f>
        <v>0</v>
      </c>
    </row>
    <row r="7027" spans="1:7" ht="24" customHeight="1" x14ac:dyDescent="0.2">
      <c r="A7027" s="282"/>
      <c r="B7027" s="95"/>
      <c r="C7027" s="266" t="s">
        <v>605</v>
      </c>
      <c r="D7027" s="101"/>
      <c r="E7027" s="102"/>
      <c r="F7027" s="103"/>
      <c r="G7027" s="284"/>
    </row>
    <row r="7028" spans="1:7" s="218" customFormat="1"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1">
        <f>ROUND(E7028*F7028,2)</f>
        <v>0</v>
      </c>
    </row>
    <row r="7029" spans="1:7" s="218" customFormat="1" ht="24" customHeight="1" x14ac:dyDescent="0.2">
      <c r="A7029" s="213" t="str">
        <f t="shared" si="2106"/>
        <v/>
      </c>
      <c r="B7029" s="211">
        <f t="shared" si="2107"/>
        <v>0</v>
      </c>
      <c r="C7029" s="212"/>
      <c r="D7029" s="213" t="str">
        <f t="shared" si="2108"/>
        <v/>
      </c>
      <c r="E7029" s="214"/>
      <c r="F7029" s="217">
        <f t="shared" si="2109"/>
        <v>0</v>
      </c>
      <c r="G7029" s="281">
        <f>ROUND(E7029*F7029,2)</f>
        <v>0</v>
      </c>
    </row>
    <row r="7030" spans="1:7" s="218" customFormat="1" ht="24" customHeight="1" x14ac:dyDescent="0.2">
      <c r="A7030" s="213" t="str">
        <f t="shared" si="2106"/>
        <v/>
      </c>
      <c r="B7030" s="211">
        <f t="shared" si="2107"/>
        <v>0</v>
      </c>
      <c r="C7030" s="212"/>
      <c r="D7030" s="213" t="str">
        <f t="shared" si="2108"/>
        <v/>
      </c>
      <c r="E7030" s="214"/>
      <c r="F7030" s="217">
        <f t="shared" si="2109"/>
        <v>0</v>
      </c>
      <c r="G7030" s="281">
        <f t="shared" ref="G7030:G7035" si="2110">ROUND(E7030*F7030,2)</f>
        <v>0</v>
      </c>
    </row>
    <row r="7031" spans="1:7" s="218" customFormat="1" ht="24" customHeight="1" x14ac:dyDescent="0.2">
      <c r="A7031" s="213" t="str">
        <f t="shared" si="2106"/>
        <v/>
      </c>
      <c r="B7031" s="211">
        <f t="shared" si="2107"/>
        <v>0</v>
      </c>
      <c r="C7031" s="212"/>
      <c r="D7031" s="213" t="str">
        <f t="shared" si="2108"/>
        <v/>
      </c>
      <c r="E7031" s="214"/>
      <c r="F7031" s="217">
        <f t="shared" si="2109"/>
        <v>0</v>
      </c>
      <c r="G7031" s="281">
        <f t="shared" si="2110"/>
        <v>0</v>
      </c>
    </row>
    <row r="7032" spans="1:7" s="218" customFormat="1" ht="24" customHeight="1" x14ac:dyDescent="0.2">
      <c r="A7032" s="213" t="str">
        <f t="shared" si="2106"/>
        <v/>
      </c>
      <c r="B7032" s="211">
        <f t="shared" si="2107"/>
        <v>0</v>
      </c>
      <c r="C7032" s="212"/>
      <c r="D7032" s="213" t="str">
        <f t="shared" si="2108"/>
        <v/>
      </c>
      <c r="E7032" s="214"/>
      <c r="F7032" s="215">
        <f t="shared" si="2109"/>
        <v>0</v>
      </c>
      <c r="G7032" s="281">
        <f t="shared" si="2110"/>
        <v>0</v>
      </c>
    </row>
    <row r="7033" spans="1:7" s="218" customFormat="1" ht="24" customHeight="1" x14ac:dyDescent="0.2">
      <c r="A7033" s="213" t="str">
        <f t="shared" si="2106"/>
        <v/>
      </c>
      <c r="B7033" s="211">
        <f t="shared" si="2107"/>
        <v>0</v>
      </c>
      <c r="C7033" s="212"/>
      <c r="D7033" s="213" t="str">
        <f t="shared" si="2108"/>
        <v/>
      </c>
      <c r="E7033" s="214"/>
      <c r="F7033" s="215">
        <f t="shared" si="2109"/>
        <v>0</v>
      </c>
      <c r="G7033" s="281">
        <f t="shared" si="2110"/>
        <v>0</v>
      </c>
    </row>
    <row r="7034" spans="1:7" s="218" customFormat="1" ht="24" customHeight="1" x14ac:dyDescent="0.2">
      <c r="A7034" s="213" t="str">
        <f t="shared" si="2106"/>
        <v/>
      </c>
      <c r="B7034" s="211">
        <f t="shared" si="2107"/>
        <v>0</v>
      </c>
      <c r="C7034" s="212"/>
      <c r="D7034" s="213" t="str">
        <f t="shared" si="2108"/>
        <v/>
      </c>
      <c r="E7034" s="214"/>
      <c r="F7034" s="215">
        <f t="shared" si="2109"/>
        <v>0</v>
      </c>
      <c r="G7034" s="281">
        <f t="shared" si="2110"/>
        <v>0</v>
      </c>
    </row>
    <row r="7035" spans="1:7" s="218" customFormat="1" ht="24" customHeight="1" x14ac:dyDescent="0.2">
      <c r="A7035" s="213" t="str">
        <f t="shared" si="2106"/>
        <v/>
      </c>
      <c r="B7035" s="211">
        <f t="shared" si="2107"/>
        <v>0</v>
      </c>
      <c r="C7035" s="212"/>
      <c r="D7035" s="213" t="str">
        <f t="shared" si="2108"/>
        <v/>
      </c>
      <c r="E7035" s="214"/>
      <c r="F7035" s="215">
        <f t="shared" si="2109"/>
        <v>0</v>
      </c>
      <c r="G7035" s="281">
        <f t="shared" si="2110"/>
        <v>0</v>
      </c>
    </row>
    <row r="7036" spans="1:7" ht="24" customHeight="1" x14ac:dyDescent="0.2">
      <c r="A7036" s="282"/>
      <c r="B7036" s="95"/>
      <c r="C7036" s="95"/>
      <c r="D7036" s="101"/>
      <c r="E7036" s="102"/>
      <c r="F7036" s="268" t="s">
        <v>32</v>
      </c>
      <c r="G7036" s="283">
        <f>SUBTOTAL(9,G7028:G7035)</f>
        <v>0</v>
      </c>
    </row>
    <row r="7037" spans="1:7" ht="24" customHeight="1" x14ac:dyDescent="0.2">
      <c r="A7037" s="282"/>
      <c r="B7037" s="95"/>
      <c r="C7037" s="266" t="s">
        <v>606</v>
      </c>
      <c r="D7037" s="101"/>
      <c r="E7037" s="102"/>
      <c r="F7037" s="103"/>
      <c r="G7037" s="284"/>
    </row>
    <row r="7038" spans="1:7" s="218" customFormat="1"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1">
        <f t="shared" ref="G7038:G7046" si="2115">ROUND(E7038*F7038,2)</f>
        <v>0</v>
      </c>
    </row>
    <row r="7039" spans="1:7" s="218" customFormat="1" ht="24" customHeight="1" x14ac:dyDescent="0.2">
      <c r="A7039" s="213" t="str">
        <f t="shared" si="2111"/>
        <v/>
      </c>
      <c r="B7039" s="211" t="str">
        <f t="shared" si="2112"/>
        <v/>
      </c>
      <c r="C7039" s="212"/>
      <c r="D7039" s="213" t="str">
        <f t="shared" si="2113"/>
        <v/>
      </c>
      <c r="E7039" s="214"/>
      <c r="F7039" s="215">
        <f t="shared" si="2114"/>
        <v>0</v>
      </c>
      <c r="G7039" s="281">
        <f t="shared" si="2115"/>
        <v>0</v>
      </c>
    </row>
    <row r="7040" spans="1:7" s="218" customFormat="1" ht="24" customHeight="1" x14ac:dyDescent="0.2">
      <c r="A7040" s="213" t="str">
        <f t="shared" si="2111"/>
        <v/>
      </c>
      <c r="B7040" s="211" t="str">
        <f t="shared" si="2112"/>
        <v/>
      </c>
      <c r="C7040" s="212"/>
      <c r="D7040" s="213" t="str">
        <f t="shared" si="2113"/>
        <v/>
      </c>
      <c r="E7040" s="214"/>
      <c r="F7040" s="215">
        <f t="shared" si="2114"/>
        <v>0</v>
      </c>
      <c r="G7040" s="281">
        <f t="shared" si="2115"/>
        <v>0</v>
      </c>
    </row>
    <row r="7041" spans="1:7" s="218" customFormat="1" ht="24" customHeight="1" x14ac:dyDescent="0.2">
      <c r="A7041" s="213" t="str">
        <f t="shared" si="2111"/>
        <v/>
      </c>
      <c r="B7041" s="211" t="str">
        <f t="shared" si="2112"/>
        <v/>
      </c>
      <c r="C7041" s="212"/>
      <c r="D7041" s="213" t="str">
        <f t="shared" si="2113"/>
        <v/>
      </c>
      <c r="E7041" s="214"/>
      <c r="F7041" s="215">
        <f t="shared" si="2114"/>
        <v>0</v>
      </c>
      <c r="G7041" s="281">
        <f t="shared" si="2115"/>
        <v>0</v>
      </c>
    </row>
    <row r="7042" spans="1:7" s="218" customFormat="1" ht="24" customHeight="1" x14ac:dyDescent="0.2">
      <c r="A7042" s="213" t="str">
        <f t="shared" si="2111"/>
        <v/>
      </c>
      <c r="B7042" s="211" t="str">
        <f t="shared" si="2112"/>
        <v/>
      </c>
      <c r="C7042" s="212"/>
      <c r="D7042" s="213" t="str">
        <f t="shared" si="2113"/>
        <v/>
      </c>
      <c r="E7042" s="214"/>
      <c r="F7042" s="215">
        <f t="shared" si="2114"/>
        <v>0</v>
      </c>
      <c r="G7042" s="281">
        <f t="shared" si="2115"/>
        <v>0</v>
      </c>
    </row>
    <row r="7043" spans="1:7" s="218" customFormat="1" ht="24" customHeight="1" x14ac:dyDescent="0.2">
      <c r="A7043" s="213" t="str">
        <f t="shared" si="2111"/>
        <v/>
      </c>
      <c r="B7043" s="211" t="str">
        <f t="shared" si="2112"/>
        <v/>
      </c>
      <c r="C7043" s="212"/>
      <c r="D7043" s="213" t="str">
        <f t="shared" si="2113"/>
        <v/>
      </c>
      <c r="E7043" s="214"/>
      <c r="F7043" s="215">
        <f t="shared" si="2114"/>
        <v>0</v>
      </c>
      <c r="G7043" s="281">
        <f t="shared" si="2115"/>
        <v>0</v>
      </c>
    </row>
    <row r="7044" spans="1:7" s="218" customFormat="1" ht="24" customHeight="1" x14ac:dyDescent="0.2">
      <c r="A7044" s="213" t="str">
        <f t="shared" si="2111"/>
        <v/>
      </c>
      <c r="B7044" s="211" t="str">
        <f t="shared" si="2112"/>
        <v/>
      </c>
      <c r="C7044" s="212"/>
      <c r="D7044" s="213" t="str">
        <f t="shared" si="2113"/>
        <v/>
      </c>
      <c r="E7044" s="214"/>
      <c r="F7044" s="215">
        <f t="shared" si="2114"/>
        <v>0</v>
      </c>
      <c r="G7044" s="281">
        <f t="shared" si="2115"/>
        <v>0</v>
      </c>
    </row>
    <row r="7045" spans="1:7" s="218" customFormat="1" ht="24" customHeight="1" x14ac:dyDescent="0.2">
      <c r="A7045" s="213" t="str">
        <f t="shared" si="2111"/>
        <v/>
      </c>
      <c r="B7045" s="211" t="str">
        <f t="shared" si="2112"/>
        <v/>
      </c>
      <c r="C7045" s="212"/>
      <c r="D7045" s="213" t="str">
        <f t="shared" si="2113"/>
        <v/>
      </c>
      <c r="E7045" s="214"/>
      <c r="F7045" s="215">
        <f t="shared" si="2114"/>
        <v>0</v>
      </c>
      <c r="G7045" s="281">
        <f t="shared" si="2115"/>
        <v>0</v>
      </c>
    </row>
    <row r="7046" spans="1:7" s="218" customFormat="1" ht="24" customHeight="1" x14ac:dyDescent="0.2">
      <c r="A7046" s="213" t="str">
        <f t="shared" si="2111"/>
        <v/>
      </c>
      <c r="B7046" s="211" t="str">
        <f t="shared" si="2112"/>
        <v/>
      </c>
      <c r="C7046" s="212"/>
      <c r="D7046" s="213" t="str">
        <f t="shared" si="2113"/>
        <v/>
      </c>
      <c r="E7046" s="214"/>
      <c r="F7046" s="215">
        <f t="shared" si="2114"/>
        <v>0</v>
      </c>
      <c r="G7046" s="281">
        <f t="shared" si="2115"/>
        <v>0</v>
      </c>
    </row>
    <row r="7047" spans="1:7" ht="24" customHeight="1" x14ac:dyDescent="0.2">
      <c r="A7047" s="285"/>
      <c r="B7047" s="101"/>
      <c r="C7047" s="95"/>
      <c r="D7047" s="101"/>
      <c r="E7047" s="102"/>
      <c r="F7047" s="268" t="s">
        <v>33</v>
      </c>
      <c r="G7047" s="283">
        <f>SUBTOTAL(9,G7038:G7046)</f>
        <v>0</v>
      </c>
    </row>
    <row r="7048" spans="1:7" ht="24" customHeight="1" x14ac:dyDescent="0.2">
      <c r="A7048" s="286"/>
      <c r="B7048" s="101"/>
      <c r="C7048" s="95"/>
      <c r="D7048" s="101"/>
      <c r="E7048" s="102"/>
      <c r="F7048" s="103"/>
      <c r="G7048" s="284"/>
    </row>
    <row r="7049" spans="1:7" ht="24" customHeight="1" x14ac:dyDescent="0.2">
      <c r="A7049" s="287" t="str">
        <f>B7007</f>
        <v/>
      </c>
      <c r="B7049" s="288" t="str">
        <f>C7007</f>
        <v/>
      </c>
      <c r="C7049" s="109"/>
      <c r="D7049" s="109" t="s">
        <v>34</v>
      </c>
      <c r="E7049" s="110"/>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7" t="str">
        <f>Comitente</f>
        <v>CA.ME. SAN JUAN SOCIEDAD DEL ESTADO</v>
      </c>
      <c r="C7052" s="92"/>
      <c r="D7052" s="98"/>
      <c r="E7052" s="98"/>
      <c r="F7052" s="99"/>
      <c r="G7052" s="273"/>
    </row>
    <row r="7053" spans="1:7" ht="24" customHeight="1" x14ac:dyDescent="0.2">
      <c r="A7053" s="272" t="s">
        <v>603</v>
      </c>
      <c r="B7053" s="97">
        <f>Contratista</f>
        <v>0</v>
      </c>
      <c r="C7053" s="93"/>
      <c r="D7053" s="93"/>
      <c r="E7053" s="93"/>
      <c r="F7053" s="100"/>
      <c r="G7053" s="274"/>
    </row>
    <row r="7054" spans="1:7" ht="24" customHeight="1" x14ac:dyDescent="0.2">
      <c r="A7054" s="272" t="s">
        <v>24</v>
      </c>
      <c r="B7054" s="97" t="str">
        <f>Obra</f>
        <v>CIERRE PERIMETRAL - OBRA CIVIL Ca.Me. SAN JUAN S.E.</v>
      </c>
      <c r="C7054" s="93"/>
      <c r="D7054" s="93"/>
      <c r="E7054" s="93"/>
      <c r="F7054" s="100" t="s">
        <v>38</v>
      </c>
      <c r="G7054" s="275">
        <f>Fecha_Base</f>
        <v>44711</v>
      </c>
    </row>
    <row r="7055" spans="1:7" ht="24" customHeight="1" x14ac:dyDescent="0.2">
      <c r="A7055" s="276" t="s">
        <v>601</v>
      </c>
      <c r="B7055" s="94" t="str">
        <f>Ubicación</f>
        <v>DEPARTAMENTO SARMIENTO</v>
      </c>
      <c r="C7055" s="94"/>
      <c r="D7055" s="101"/>
      <c r="E7055" s="102"/>
      <c r="F7055" s="103"/>
      <c r="G7055" s="277"/>
    </row>
    <row r="7056" spans="1:7" ht="24" customHeight="1" x14ac:dyDescent="0.2">
      <c r="A7056" s="276" t="s">
        <v>39</v>
      </c>
      <c r="B7056" s="104" t="str">
        <f>IFERROR(VALUE(LEFT(B7057,FIND(".",B7057)-1)),"")</f>
        <v/>
      </c>
      <c r="C7056" s="95" t="str">
        <f>IFERROR(VLOOKUP(B7056,Tabla_CyP,2,FALSE),"")</f>
        <v/>
      </c>
      <c r="D7056" s="95"/>
      <c r="E7056" s="102"/>
      <c r="F7056" s="103"/>
      <c r="G7056" s="277"/>
    </row>
    <row r="7057" spans="1:123" ht="24" customHeight="1" x14ac:dyDescent="0.2">
      <c r="A7057" s="276" t="s">
        <v>25</v>
      </c>
      <c r="B7057" s="105" t="str">
        <f>IFERROR(VLOOKUP(COUNTIF($A$1:A7057,"ANALISIS DE PRECIOS"),Tabla_NumeroItem,2,FALSE),"")</f>
        <v/>
      </c>
      <c r="C7057" s="95" t="str">
        <f>IFERROR(VLOOKUP(B7057,Tabla_CyP,2,FALSE),"")</f>
        <v/>
      </c>
      <c r="D7057" s="101"/>
      <c r="E7057" s="102"/>
      <c r="F7057" s="100" t="s">
        <v>26</v>
      </c>
      <c r="G7057" s="278" t="str">
        <f>IFERROR(VLOOKUP(B7057,Tabla_CyP,4,FALSE),"")</f>
        <v/>
      </c>
    </row>
    <row r="7058" spans="1:123" ht="24" customHeight="1" x14ac:dyDescent="0.2">
      <c r="A7058" s="276"/>
      <c r="B7058" s="94"/>
      <c r="C7058" s="95"/>
      <c r="D7058" s="101"/>
      <c r="E7058" s="102"/>
      <c r="F7058" s="103"/>
      <c r="G7058" s="277"/>
    </row>
    <row r="7059" spans="1:123" ht="24" customHeight="1" x14ac:dyDescent="0.2">
      <c r="A7059" s="378" t="s">
        <v>507</v>
      </c>
      <c r="B7059" s="379"/>
      <c r="C7059" s="380" t="s">
        <v>0</v>
      </c>
      <c r="D7059" s="380" t="s">
        <v>27</v>
      </c>
      <c r="E7059" s="386" t="s">
        <v>28</v>
      </c>
      <c r="F7059" s="388" t="s">
        <v>29</v>
      </c>
      <c r="G7059" s="388" t="s">
        <v>30</v>
      </c>
    </row>
    <row r="7060" spans="1:123" s="107" customFormat="1" ht="24" customHeight="1" x14ac:dyDescent="0.2">
      <c r="A7060" s="106" t="s">
        <v>508</v>
      </c>
      <c r="B7060" s="106" t="s">
        <v>509</v>
      </c>
      <c r="C7060" s="381"/>
      <c r="D7060" s="381"/>
      <c r="E7060" s="387"/>
      <c r="F7060" s="389"/>
      <c r="G7060" s="389"/>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customHeight="1" x14ac:dyDescent="0.2">
      <c r="A7061" s="279"/>
      <c r="B7061" s="108"/>
      <c r="C7061" s="267" t="s">
        <v>604</v>
      </c>
      <c r="D7061" s="109"/>
      <c r="E7061" s="110"/>
      <c r="F7061" s="111"/>
      <c r="G7061" s="280"/>
    </row>
    <row r="7062" spans="1:123" s="218" customFormat="1"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1">
        <f>ROUND(E7062*F7062,2)</f>
        <v>0</v>
      </c>
    </row>
    <row r="7063" spans="1:123" s="218" customFormat="1"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1">
        <f t="shared" ref="G7063:G7075" si="2120">ROUND(E7063*F7063,2)</f>
        <v>0</v>
      </c>
    </row>
    <row r="7064" spans="1:123" s="218" customFormat="1" ht="24" customHeight="1" x14ac:dyDescent="0.2">
      <c r="A7064" s="213" t="str">
        <f t="shared" si="2116"/>
        <v/>
      </c>
      <c r="B7064" s="211" t="str">
        <f t="shared" si="2119"/>
        <v/>
      </c>
      <c r="C7064" s="212"/>
      <c r="D7064" s="213" t="str">
        <f t="shared" si="2117"/>
        <v/>
      </c>
      <c r="E7064" s="214"/>
      <c r="F7064" s="215">
        <f t="shared" si="2118"/>
        <v>0</v>
      </c>
      <c r="G7064" s="281">
        <f t="shared" si="2120"/>
        <v>0</v>
      </c>
    </row>
    <row r="7065" spans="1:123" s="218" customFormat="1" ht="24" customHeight="1" x14ac:dyDescent="0.2">
      <c r="A7065" s="213" t="str">
        <f t="shared" si="2116"/>
        <v/>
      </c>
      <c r="B7065" s="211" t="str">
        <f t="shared" si="2119"/>
        <v/>
      </c>
      <c r="C7065" s="212"/>
      <c r="D7065" s="213" t="str">
        <f t="shared" si="2117"/>
        <v/>
      </c>
      <c r="E7065" s="214"/>
      <c r="F7065" s="215">
        <f t="shared" si="2118"/>
        <v>0</v>
      </c>
      <c r="G7065" s="281">
        <f t="shared" si="2120"/>
        <v>0</v>
      </c>
    </row>
    <row r="7066" spans="1:123" s="218" customFormat="1" ht="24" customHeight="1" x14ac:dyDescent="0.2">
      <c r="A7066" s="213" t="str">
        <f t="shared" si="2116"/>
        <v/>
      </c>
      <c r="B7066" s="211" t="str">
        <f t="shared" si="2119"/>
        <v/>
      </c>
      <c r="C7066" s="212"/>
      <c r="D7066" s="213" t="str">
        <f t="shared" si="2117"/>
        <v/>
      </c>
      <c r="E7066" s="214"/>
      <c r="F7066" s="215">
        <f t="shared" si="2118"/>
        <v>0</v>
      </c>
      <c r="G7066" s="281">
        <f t="shared" si="2120"/>
        <v>0</v>
      </c>
    </row>
    <row r="7067" spans="1:123" s="218" customFormat="1" ht="24" customHeight="1" x14ac:dyDescent="0.2">
      <c r="A7067" s="213" t="str">
        <f t="shared" si="2116"/>
        <v/>
      </c>
      <c r="B7067" s="211" t="str">
        <f t="shared" si="2119"/>
        <v/>
      </c>
      <c r="C7067" s="212"/>
      <c r="D7067" s="213" t="str">
        <f t="shared" si="2117"/>
        <v/>
      </c>
      <c r="E7067" s="214"/>
      <c r="F7067" s="215">
        <f t="shared" si="2118"/>
        <v>0</v>
      </c>
      <c r="G7067" s="281">
        <f t="shared" si="2120"/>
        <v>0</v>
      </c>
    </row>
    <row r="7068" spans="1:123" s="218" customFormat="1" ht="24" customHeight="1" x14ac:dyDescent="0.2">
      <c r="A7068" s="213" t="str">
        <f t="shared" si="2116"/>
        <v/>
      </c>
      <c r="B7068" s="211" t="str">
        <f t="shared" si="2119"/>
        <v/>
      </c>
      <c r="C7068" s="212"/>
      <c r="D7068" s="213" t="str">
        <f t="shared" si="2117"/>
        <v/>
      </c>
      <c r="E7068" s="214"/>
      <c r="F7068" s="215">
        <f t="shared" si="2118"/>
        <v>0</v>
      </c>
      <c r="G7068" s="281">
        <f t="shared" si="2120"/>
        <v>0</v>
      </c>
    </row>
    <row r="7069" spans="1:123" s="218" customFormat="1" ht="24" customHeight="1" x14ac:dyDescent="0.2">
      <c r="A7069" s="213" t="str">
        <f t="shared" si="2116"/>
        <v/>
      </c>
      <c r="B7069" s="211" t="str">
        <f t="shared" si="2119"/>
        <v/>
      </c>
      <c r="C7069" s="212"/>
      <c r="D7069" s="213" t="str">
        <f t="shared" si="2117"/>
        <v/>
      </c>
      <c r="E7069" s="214"/>
      <c r="F7069" s="215">
        <f t="shared" si="2118"/>
        <v>0</v>
      </c>
      <c r="G7069" s="281">
        <f t="shared" si="2120"/>
        <v>0</v>
      </c>
    </row>
    <row r="7070" spans="1:123" s="218" customFormat="1" ht="24" customHeight="1" x14ac:dyDescent="0.2">
      <c r="A7070" s="213" t="str">
        <f t="shared" si="2116"/>
        <v/>
      </c>
      <c r="B7070" s="211" t="str">
        <f t="shared" si="2119"/>
        <v/>
      </c>
      <c r="C7070" s="212"/>
      <c r="D7070" s="213" t="str">
        <f t="shared" si="2117"/>
        <v/>
      </c>
      <c r="E7070" s="214"/>
      <c r="F7070" s="215">
        <f t="shared" si="2118"/>
        <v>0</v>
      </c>
      <c r="G7070" s="281">
        <f t="shared" si="2120"/>
        <v>0</v>
      </c>
    </row>
    <row r="7071" spans="1:123" s="218" customFormat="1" ht="24" customHeight="1" x14ac:dyDescent="0.2">
      <c r="A7071" s="213" t="str">
        <f t="shared" si="2116"/>
        <v/>
      </c>
      <c r="B7071" s="211" t="str">
        <f t="shared" si="2119"/>
        <v/>
      </c>
      <c r="C7071" s="212"/>
      <c r="D7071" s="213" t="str">
        <f t="shared" si="2117"/>
        <v/>
      </c>
      <c r="E7071" s="214"/>
      <c r="F7071" s="215">
        <f t="shared" si="2118"/>
        <v>0</v>
      </c>
      <c r="G7071" s="281">
        <f t="shared" si="2120"/>
        <v>0</v>
      </c>
    </row>
    <row r="7072" spans="1:123" s="218" customFormat="1" ht="24" customHeight="1" x14ac:dyDescent="0.2">
      <c r="A7072" s="213" t="str">
        <f t="shared" si="2116"/>
        <v/>
      </c>
      <c r="B7072" s="211" t="str">
        <f t="shared" si="2119"/>
        <v/>
      </c>
      <c r="C7072" s="212"/>
      <c r="D7072" s="213" t="str">
        <f t="shared" si="2117"/>
        <v/>
      </c>
      <c r="E7072" s="214"/>
      <c r="F7072" s="215">
        <f t="shared" si="2118"/>
        <v>0</v>
      </c>
      <c r="G7072" s="281">
        <f t="shared" si="2120"/>
        <v>0</v>
      </c>
    </row>
    <row r="7073" spans="1:7" s="218" customFormat="1" ht="24" customHeight="1" x14ac:dyDescent="0.2">
      <c r="A7073" s="213" t="str">
        <f t="shared" si="2116"/>
        <v/>
      </c>
      <c r="B7073" s="211" t="str">
        <f t="shared" si="2119"/>
        <v/>
      </c>
      <c r="C7073" s="212"/>
      <c r="D7073" s="213" t="str">
        <f t="shared" si="2117"/>
        <v/>
      </c>
      <c r="E7073" s="214"/>
      <c r="F7073" s="215">
        <f t="shared" si="2118"/>
        <v>0</v>
      </c>
      <c r="G7073" s="281">
        <f t="shared" si="2120"/>
        <v>0</v>
      </c>
    </row>
    <row r="7074" spans="1:7" s="218" customFormat="1" ht="24" customHeight="1" x14ac:dyDescent="0.2">
      <c r="A7074" s="213" t="str">
        <f t="shared" si="2116"/>
        <v/>
      </c>
      <c r="B7074" s="211" t="str">
        <f t="shared" si="2119"/>
        <v/>
      </c>
      <c r="C7074" s="212"/>
      <c r="D7074" s="213" t="str">
        <f t="shared" si="2117"/>
        <v/>
      </c>
      <c r="E7074" s="214"/>
      <c r="F7074" s="215">
        <f t="shared" si="2118"/>
        <v>0</v>
      </c>
      <c r="G7074" s="281">
        <f t="shared" si="2120"/>
        <v>0</v>
      </c>
    </row>
    <row r="7075" spans="1:7" s="218" customFormat="1" ht="24" customHeight="1" x14ac:dyDescent="0.2">
      <c r="A7075" s="213" t="str">
        <f t="shared" si="2116"/>
        <v/>
      </c>
      <c r="B7075" s="211" t="str">
        <f t="shared" si="2119"/>
        <v/>
      </c>
      <c r="C7075" s="212"/>
      <c r="D7075" s="213" t="str">
        <f t="shared" si="2117"/>
        <v/>
      </c>
      <c r="E7075" s="214"/>
      <c r="F7075" s="216">
        <f t="shared" si="2118"/>
        <v>0</v>
      </c>
      <c r="G7075" s="281">
        <f t="shared" si="2120"/>
        <v>0</v>
      </c>
    </row>
    <row r="7076" spans="1:7" ht="24" customHeight="1" x14ac:dyDescent="0.2">
      <c r="A7076" s="282"/>
      <c r="B7076" s="95"/>
      <c r="C7076" s="95"/>
      <c r="D7076" s="101"/>
      <c r="E7076" s="102"/>
      <c r="F7076" s="268" t="s">
        <v>31</v>
      </c>
      <c r="G7076" s="283">
        <f>SUBTOTAL(9,G7062:G7075)</f>
        <v>0</v>
      </c>
    </row>
    <row r="7077" spans="1:7" ht="24" customHeight="1" x14ac:dyDescent="0.2">
      <c r="A7077" s="282"/>
      <c r="B7077" s="95"/>
      <c r="C7077" s="266" t="s">
        <v>605</v>
      </c>
      <c r="D7077" s="101"/>
      <c r="E7077" s="102"/>
      <c r="F7077" s="103"/>
      <c r="G7077" s="284"/>
    </row>
    <row r="7078" spans="1:7" s="218" customFormat="1"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1">
        <f>ROUND(E7078*F7078,2)</f>
        <v>0</v>
      </c>
    </row>
    <row r="7079" spans="1:7" s="218" customFormat="1" ht="24" customHeight="1" x14ac:dyDescent="0.2">
      <c r="A7079" s="213" t="str">
        <f t="shared" si="2121"/>
        <v/>
      </c>
      <c r="B7079" s="211">
        <f t="shared" si="2122"/>
        <v>0</v>
      </c>
      <c r="C7079" s="212"/>
      <c r="D7079" s="213" t="str">
        <f t="shared" si="2123"/>
        <v/>
      </c>
      <c r="E7079" s="214"/>
      <c r="F7079" s="217">
        <f t="shared" si="2124"/>
        <v>0</v>
      </c>
      <c r="G7079" s="281">
        <f>ROUND(E7079*F7079,2)</f>
        <v>0</v>
      </c>
    </row>
    <row r="7080" spans="1:7" s="218" customFormat="1" ht="24" customHeight="1" x14ac:dyDescent="0.2">
      <c r="A7080" s="213" t="str">
        <f t="shared" si="2121"/>
        <v/>
      </c>
      <c r="B7080" s="211">
        <f t="shared" si="2122"/>
        <v>0</v>
      </c>
      <c r="C7080" s="212"/>
      <c r="D7080" s="213" t="str">
        <f t="shared" si="2123"/>
        <v/>
      </c>
      <c r="E7080" s="214"/>
      <c r="F7080" s="217">
        <f t="shared" si="2124"/>
        <v>0</v>
      </c>
      <c r="G7080" s="281">
        <f t="shared" ref="G7080:G7085" si="2125">ROUND(E7080*F7080,2)</f>
        <v>0</v>
      </c>
    </row>
    <row r="7081" spans="1:7" s="218" customFormat="1" ht="24" customHeight="1" x14ac:dyDescent="0.2">
      <c r="A7081" s="213" t="str">
        <f t="shared" si="2121"/>
        <v/>
      </c>
      <c r="B7081" s="211">
        <f t="shared" si="2122"/>
        <v>0</v>
      </c>
      <c r="C7081" s="212"/>
      <c r="D7081" s="213" t="str">
        <f t="shared" si="2123"/>
        <v/>
      </c>
      <c r="E7081" s="214"/>
      <c r="F7081" s="217">
        <f t="shared" si="2124"/>
        <v>0</v>
      </c>
      <c r="G7081" s="281">
        <f t="shared" si="2125"/>
        <v>0</v>
      </c>
    </row>
    <row r="7082" spans="1:7" s="218" customFormat="1" ht="24" customHeight="1" x14ac:dyDescent="0.2">
      <c r="A7082" s="213" t="str">
        <f t="shared" si="2121"/>
        <v/>
      </c>
      <c r="B7082" s="211">
        <f t="shared" si="2122"/>
        <v>0</v>
      </c>
      <c r="C7082" s="212"/>
      <c r="D7082" s="213" t="str">
        <f t="shared" si="2123"/>
        <v/>
      </c>
      <c r="E7082" s="214"/>
      <c r="F7082" s="215">
        <f t="shared" si="2124"/>
        <v>0</v>
      </c>
      <c r="G7082" s="281">
        <f t="shared" si="2125"/>
        <v>0</v>
      </c>
    </row>
    <row r="7083" spans="1:7" s="218" customFormat="1" ht="24" customHeight="1" x14ac:dyDescent="0.2">
      <c r="A7083" s="213" t="str">
        <f t="shared" si="2121"/>
        <v/>
      </c>
      <c r="B7083" s="211">
        <f t="shared" si="2122"/>
        <v>0</v>
      </c>
      <c r="C7083" s="212"/>
      <c r="D7083" s="213" t="str">
        <f t="shared" si="2123"/>
        <v/>
      </c>
      <c r="E7083" s="214"/>
      <c r="F7083" s="215">
        <f t="shared" si="2124"/>
        <v>0</v>
      </c>
      <c r="G7083" s="281">
        <f t="shared" si="2125"/>
        <v>0</v>
      </c>
    </row>
    <row r="7084" spans="1:7" s="218" customFormat="1" ht="24" customHeight="1" x14ac:dyDescent="0.2">
      <c r="A7084" s="213" t="str">
        <f t="shared" si="2121"/>
        <v/>
      </c>
      <c r="B7084" s="211">
        <f t="shared" si="2122"/>
        <v>0</v>
      </c>
      <c r="C7084" s="212"/>
      <c r="D7084" s="213" t="str">
        <f t="shared" si="2123"/>
        <v/>
      </c>
      <c r="E7084" s="214"/>
      <c r="F7084" s="215">
        <f t="shared" si="2124"/>
        <v>0</v>
      </c>
      <c r="G7084" s="281">
        <f t="shared" si="2125"/>
        <v>0</v>
      </c>
    </row>
    <row r="7085" spans="1:7" s="218" customFormat="1" ht="24" customHeight="1" x14ac:dyDescent="0.2">
      <c r="A7085" s="213" t="str">
        <f t="shared" si="2121"/>
        <v/>
      </c>
      <c r="B7085" s="211">
        <f t="shared" si="2122"/>
        <v>0</v>
      </c>
      <c r="C7085" s="212"/>
      <c r="D7085" s="213" t="str">
        <f t="shared" si="2123"/>
        <v/>
      </c>
      <c r="E7085" s="214"/>
      <c r="F7085" s="215">
        <f t="shared" si="2124"/>
        <v>0</v>
      </c>
      <c r="G7085" s="281">
        <f t="shared" si="2125"/>
        <v>0</v>
      </c>
    </row>
    <row r="7086" spans="1:7" ht="24" customHeight="1" x14ac:dyDescent="0.2">
      <c r="A7086" s="282"/>
      <c r="B7086" s="95"/>
      <c r="C7086" s="95"/>
      <c r="D7086" s="101"/>
      <c r="E7086" s="102"/>
      <c r="F7086" s="268" t="s">
        <v>32</v>
      </c>
      <c r="G7086" s="283">
        <f>SUBTOTAL(9,G7078:G7085)</f>
        <v>0</v>
      </c>
    </row>
    <row r="7087" spans="1:7" ht="24" customHeight="1" x14ac:dyDescent="0.2">
      <c r="A7087" s="282"/>
      <c r="B7087" s="95"/>
      <c r="C7087" s="266" t="s">
        <v>606</v>
      </c>
      <c r="D7087" s="101"/>
      <c r="E7087" s="102"/>
      <c r="F7087" s="103"/>
      <c r="G7087" s="284"/>
    </row>
    <row r="7088" spans="1:7" s="218" customFormat="1"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1">
        <f t="shared" ref="G7088:G7096" si="2130">ROUND(E7088*F7088,2)</f>
        <v>0</v>
      </c>
    </row>
    <row r="7089" spans="1:7" s="218" customFormat="1" ht="24" customHeight="1" x14ac:dyDescent="0.2">
      <c r="A7089" s="213" t="str">
        <f t="shared" si="2126"/>
        <v/>
      </c>
      <c r="B7089" s="211" t="str">
        <f t="shared" si="2127"/>
        <v/>
      </c>
      <c r="C7089" s="212"/>
      <c r="D7089" s="213" t="str">
        <f t="shared" si="2128"/>
        <v/>
      </c>
      <c r="E7089" s="214"/>
      <c r="F7089" s="215">
        <f t="shared" si="2129"/>
        <v>0</v>
      </c>
      <c r="G7089" s="281">
        <f t="shared" si="2130"/>
        <v>0</v>
      </c>
    </row>
    <row r="7090" spans="1:7" s="218" customFormat="1" ht="24" customHeight="1" x14ac:dyDescent="0.2">
      <c r="A7090" s="213" t="str">
        <f t="shared" si="2126"/>
        <v/>
      </c>
      <c r="B7090" s="211" t="str">
        <f t="shared" si="2127"/>
        <v/>
      </c>
      <c r="C7090" s="212"/>
      <c r="D7090" s="213" t="str">
        <f t="shared" si="2128"/>
        <v/>
      </c>
      <c r="E7090" s="214"/>
      <c r="F7090" s="215">
        <f t="shared" si="2129"/>
        <v>0</v>
      </c>
      <c r="G7090" s="281">
        <f t="shared" si="2130"/>
        <v>0</v>
      </c>
    </row>
    <row r="7091" spans="1:7" s="218" customFormat="1" ht="24" customHeight="1" x14ac:dyDescent="0.2">
      <c r="A7091" s="213" t="str">
        <f t="shared" si="2126"/>
        <v/>
      </c>
      <c r="B7091" s="211" t="str">
        <f t="shared" si="2127"/>
        <v/>
      </c>
      <c r="C7091" s="212"/>
      <c r="D7091" s="213" t="str">
        <f t="shared" si="2128"/>
        <v/>
      </c>
      <c r="E7091" s="214"/>
      <c r="F7091" s="215">
        <f t="shared" si="2129"/>
        <v>0</v>
      </c>
      <c r="G7091" s="281">
        <f t="shared" si="2130"/>
        <v>0</v>
      </c>
    </row>
    <row r="7092" spans="1:7" s="218" customFormat="1" ht="24" customHeight="1" x14ac:dyDescent="0.2">
      <c r="A7092" s="213" t="str">
        <f t="shared" si="2126"/>
        <v/>
      </c>
      <c r="B7092" s="211" t="str">
        <f t="shared" si="2127"/>
        <v/>
      </c>
      <c r="C7092" s="212"/>
      <c r="D7092" s="213" t="str">
        <f t="shared" si="2128"/>
        <v/>
      </c>
      <c r="E7092" s="214"/>
      <c r="F7092" s="215">
        <f t="shared" si="2129"/>
        <v>0</v>
      </c>
      <c r="G7092" s="281">
        <f t="shared" si="2130"/>
        <v>0</v>
      </c>
    </row>
    <row r="7093" spans="1:7" s="218" customFormat="1" ht="24" customHeight="1" x14ac:dyDescent="0.2">
      <c r="A7093" s="213" t="str">
        <f t="shared" si="2126"/>
        <v/>
      </c>
      <c r="B7093" s="211" t="str">
        <f t="shared" si="2127"/>
        <v/>
      </c>
      <c r="C7093" s="212"/>
      <c r="D7093" s="213" t="str">
        <f t="shared" si="2128"/>
        <v/>
      </c>
      <c r="E7093" s="214"/>
      <c r="F7093" s="215">
        <f t="shared" si="2129"/>
        <v>0</v>
      </c>
      <c r="G7093" s="281">
        <f t="shared" si="2130"/>
        <v>0</v>
      </c>
    </row>
    <row r="7094" spans="1:7" s="218" customFormat="1" ht="24" customHeight="1" x14ac:dyDescent="0.2">
      <c r="A7094" s="213" t="str">
        <f t="shared" si="2126"/>
        <v/>
      </c>
      <c r="B7094" s="211" t="str">
        <f t="shared" si="2127"/>
        <v/>
      </c>
      <c r="C7094" s="212"/>
      <c r="D7094" s="213" t="str">
        <f t="shared" si="2128"/>
        <v/>
      </c>
      <c r="E7094" s="214"/>
      <c r="F7094" s="215">
        <f t="shared" si="2129"/>
        <v>0</v>
      </c>
      <c r="G7094" s="281">
        <f t="shared" si="2130"/>
        <v>0</v>
      </c>
    </row>
    <row r="7095" spans="1:7" s="218" customFormat="1" ht="24" customHeight="1" x14ac:dyDescent="0.2">
      <c r="A7095" s="213" t="str">
        <f t="shared" si="2126"/>
        <v/>
      </c>
      <c r="B7095" s="211" t="str">
        <f t="shared" si="2127"/>
        <v/>
      </c>
      <c r="C7095" s="212"/>
      <c r="D7095" s="213" t="str">
        <f t="shared" si="2128"/>
        <v/>
      </c>
      <c r="E7095" s="214"/>
      <c r="F7095" s="215">
        <f t="shared" si="2129"/>
        <v>0</v>
      </c>
      <c r="G7095" s="281">
        <f t="shared" si="2130"/>
        <v>0</v>
      </c>
    </row>
    <row r="7096" spans="1:7" s="218" customFormat="1" ht="24" customHeight="1" x14ac:dyDescent="0.2">
      <c r="A7096" s="213" t="str">
        <f t="shared" si="2126"/>
        <v/>
      </c>
      <c r="B7096" s="211" t="str">
        <f t="shared" si="2127"/>
        <v/>
      </c>
      <c r="C7096" s="212"/>
      <c r="D7096" s="213" t="str">
        <f t="shared" si="2128"/>
        <v/>
      </c>
      <c r="E7096" s="214"/>
      <c r="F7096" s="215">
        <f t="shared" si="2129"/>
        <v>0</v>
      </c>
      <c r="G7096" s="281">
        <f t="shared" si="2130"/>
        <v>0</v>
      </c>
    </row>
    <row r="7097" spans="1:7" ht="24" customHeight="1" x14ac:dyDescent="0.2">
      <c r="A7097" s="285"/>
      <c r="B7097" s="101"/>
      <c r="C7097" s="95"/>
      <c r="D7097" s="101"/>
      <c r="E7097" s="102"/>
      <c r="F7097" s="268" t="s">
        <v>33</v>
      </c>
      <c r="G7097" s="283">
        <f>SUBTOTAL(9,G7088:G7096)</f>
        <v>0</v>
      </c>
    </row>
    <row r="7098" spans="1:7" ht="24" customHeight="1" x14ac:dyDescent="0.2">
      <c r="A7098" s="286"/>
      <c r="B7098" s="101"/>
      <c r="C7098" s="95"/>
      <c r="D7098" s="101"/>
      <c r="E7098" s="102"/>
      <c r="F7098" s="103"/>
      <c r="G7098" s="284"/>
    </row>
    <row r="7099" spans="1:7" ht="24" customHeight="1" x14ac:dyDescent="0.2">
      <c r="A7099" s="287" t="str">
        <f>B7057</f>
        <v/>
      </c>
      <c r="B7099" s="288" t="str">
        <f>C7057</f>
        <v/>
      </c>
      <c r="C7099" s="109"/>
      <c r="D7099" s="109" t="s">
        <v>34</v>
      </c>
      <c r="E7099" s="110"/>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7" t="str">
        <f>Comitente</f>
        <v>CA.ME. SAN JUAN SOCIEDAD DEL ESTADO</v>
      </c>
      <c r="C7102" s="92"/>
      <c r="D7102" s="98"/>
      <c r="E7102" s="98"/>
      <c r="F7102" s="99"/>
      <c r="G7102" s="273"/>
    </row>
    <row r="7103" spans="1:7" ht="24" customHeight="1" x14ac:dyDescent="0.2">
      <c r="A7103" s="272" t="s">
        <v>603</v>
      </c>
      <c r="B7103" s="97">
        <f>Contratista</f>
        <v>0</v>
      </c>
      <c r="C7103" s="93"/>
      <c r="D7103" s="93"/>
      <c r="E7103" s="93"/>
      <c r="F7103" s="100"/>
      <c r="G7103" s="274"/>
    </row>
    <row r="7104" spans="1:7" ht="24" customHeight="1" x14ac:dyDescent="0.2">
      <c r="A7104" s="272" t="s">
        <v>24</v>
      </c>
      <c r="B7104" s="97" t="str">
        <f>Obra</f>
        <v>CIERRE PERIMETRAL - OBRA CIVIL Ca.Me. SAN JUAN S.E.</v>
      </c>
      <c r="C7104" s="93"/>
      <c r="D7104" s="93"/>
      <c r="E7104" s="93"/>
      <c r="F7104" s="100" t="s">
        <v>38</v>
      </c>
      <c r="G7104" s="275">
        <f>Fecha_Base</f>
        <v>44711</v>
      </c>
    </row>
    <row r="7105" spans="1:123" ht="24" customHeight="1" x14ac:dyDescent="0.2">
      <c r="A7105" s="276" t="s">
        <v>601</v>
      </c>
      <c r="B7105" s="94" t="str">
        <f>Ubicación</f>
        <v>DEPARTAMENTO SARMIENTO</v>
      </c>
      <c r="C7105" s="94"/>
      <c r="D7105" s="101"/>
      <c r="E7105" s="102"/>
      <c r="F7105" s="103"/>
      <c r="G7105" s="277"/>
    </row>
    <row r="7106" spans="1:123" ht="24" customHeight="1" x14ac:dyDescent="0.2">
      <c r="A7106" s="276" t="s">
        <v>39</v>
      </c>
      <c r="B7106" s="104" t="str">
        <f>IFERROR(VALUE(LEFT(B7107,FIND(".",B7107)-1)),"")</f>
        <v/>
      </c>
      <c r="C7106" s="95" t="str">
        <f>IFERROR(VLOOKUP(B7106,Tabla_CyP,2,FALSE),"")</f>
        <v/>
      </c>
      <c r="D7106" s="95"/>
      <c r="E7106" s="102"/>
      <c r="F7106" s="103"/>
      <c r="G7106" s="277"/>
    </row>
    <row r="7107" spans="1:123" ht="24" customHeight="1" x14ac:dyDescent="0.2">
      <c r="A7107" s="276" t="s">
        <v>25</v>
      </c>
      <c r="B7107" s="105" t="str">
        <f>IFERROR(VLOOKUP(COUNTIF($A$1:A7107,"ANALISIS DE PRECIOS"),Tabla_NumeroItem,2,FALSE),"")</f>
        <v/>
      </c>
      <c r="C7107" s="95" t="str">
        <f>IFERROR(VLOOKUP(B7107,Tabla_CyP,2,FALSE),"")</f>
        <v/>
      </c>
      <c r="D7107" s="101"/>
      <c r="E7107" s="102"/>
      <c r="F7107" s="100" t="s">
        <v>26</v>
      </c>
      <c r="G7107" s="278" t="str">
        <f>IFERROR(VLOOKUP(B7107,Tabla_CyP,4,FALSE),"")</f>
        <v/>
      </c>
    </row>
    <row r="7108" spans="1:123" ht="24" customHeight="1" x14ac:dyDescent="0.2">
      <c r="A7108" s="276"/>
      <c r="B7108" s="94"/>
      <c r="C7108" s="95"/>
      <c r="D7108" s="101"/>
      <c r="E7108" s="102"/>
      <c r="F7108" s="103"/>
      <c r="G7108" s="277"/>
    </row>
    <row r="7109" spans="1:123" ht="24" customHeight="1" x14ac:dyDescent="0.2">
      <c r="A7109" s="378" t="s">
        <v>507</v>
      </c>
      <c r="B7109" s="379"/>
      <c r="C7109" s="380" t="s">
        <v>0</v>
      </c>
      <c r="D7109" s="380" t="s">
        <v>27</v>
      </c>
      <c r="E7109" s="386" t="s">
        <v>28</v>
      </c>
      <c r="F7109" s="388" t="s">
        <v>29</v>
      </c>
      <c r="G7109" s="388" t="s">
        <v>30</v>
      </c>
    </row>
    <row r="7110" spans="1:123" s="107" customFormat="1" ht="24" customHeight="1" x14ac:dyDescent="0.2">
      <c r="A7110" s="106" t="s">
        <v>508</v>
      </c>
      <c r="B7110" s="106" t="s">
        <v>509</v>
      </c>
      <c r="C7110" s="381"/>
      <c r="D7110" s="381"/>
      <c r="E7110" s="387"/>
      <c r="F7110" s="389"/>
      <c r="G7110" s="389"/>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customHeight="1" x14ac:dyDescent="0.2">
      <c r="A7111" s="279"/>
      <c r="B7111" s="108"/>
      <c r="C7111" s="267" t="s">
        <v>604</v>
      </c>
      <c r="D7111" s="109"/>
      <c r="E7111" s="110"/>
      <c r="F7111" s="111"/>
      <c r="G7111" s="280"/>
    </row>
    <row r="7112" spans="1:123" s="218" customFormat="1"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1">
        <f>ROUND(E7112*F7112,2)</f>
        <v>0</v>
      </c>
    </row>
    <row r="7113" spans="1:123" s="218" customFormat="1"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1">
        <f t="shared" ref="G7113:G7125" si="2135">ROUND(E7113*F7113,2)</f>
        <v>0</v>
      </c>
    </row>
    <row r="7114" spans="1:123" s="218" customFormat="1" ht="24" customHeight="1" x14ac:dyDescent="0.2">
      <c r="A7114" s="213" t="str">
        <f t="shared" si="2131"/>
        <v/>
      </c>
      <c r="B7114" s="211" t="str">
        <f t="shared" si="2134"/>
        <v/>
      </c>
      <c r="C7114" s="212"/>
      <c r="D7114" s="213" t="str">
        <f t="shared" si="2132"/>
        <v/>
      </c>
      <c r="E7114" s="214"/>
      <c r="F7114" s="215">
        <f t="shared" si="2133"/>
        <v>0</v>
      </c>
      <c r="G7114" s="281">
        <f t="shared" si="2135"/>
        <v>0</v>
      </c>
    </row>
    <row r="7115" spans="1:123" s="218" customFormat="1" ht="24" customHeight="1" x14ac:dyDescent="0.2">
      <c r="A7115" s="213" t="str">
        <f t="shared" si="2131"/>
        <v/>
      </c>
      <c r="B7115" s="211" t="str">
        <f t="shared" si="2134"/>
        <v/>
      </c>
      <c r="C7115" s="212"/>
      <c r="D7115" s="213" t="str">
        <f t="shared" si="2132"/>
        <v/>
      </c>
      <c r="E7115" s="214"/>
      <c r="F7115" s="215">
        <f t="shared" si="2133"/>
        <v>0</v>
      </c>
      <c r="G7115" s="281">
        <f t="shared" si="2135"/>
        <v>0</v>
      </c>
    </row>
    <row r="7116" spans="1:123" s="218" customFormat="1" ht="24" customHeight="1" x14ac:dyDescent="0.2">
      <c r="A7116" s="213" t="str">
        <f t="shared" si="2131"/>
        <v/>
      </c>
      <c r="B7116" s="211" t="str">
        <f t="shared" si="2134"/>
        <v/>
      </c>
      <c r="C7116" s="212"/>
      <c r="D7116" s="213" t="str">
        <f t="shared" si="2132"/>
        <v/>
      </c>
      <c r="E7116" s="214"/>
      <c r="F7116" s="215">
        <f t="shared" si="2133"/>
        <v>0</v>
      </c>
      <c r="G7116" s="281">
        <f t="shared" si="2135"/>
        <v>0</v>
      </c>
    </row>
    <row r="7117" spans="1:123" s="218" customFormat="1" ht="24" customHeight="1" x14ac:dyDescent="0.2">
      <c r="A7117" s="213" t="str">
        <f t="shared" si="2131"/>
        <v/>
      </c>
      <c r="B7117" s="211" t="str">
        <f t="shared" si="2134"/>
        <v/>
      </c>
      <c r="C7117" s="212"/>
      <c r="D7117" s="213" t="str">
        <f t="shared" si="2132"/>
        <v/>
      </c>
      <c r="E7117" s="214"/>
      <c r="F7117" s="215">
        <f t="shared" si="2133"/>
        <v>0</v>
      </c>
      <c r="G7117" s="281">
        <f t="shared" si="2135"/>
        <v>0</v>
      </c>
    </row>
    <row r="7118" spans="1:123" s="218" customFormat="1" ht="24" customHeight="1" x14ac:dyDescent="0.2">
      <c r="A7118" s="213" t="str">
        <f t="shared" si="2131"/>
        <v/>
      </c>
      <c r="B7118" s="211" t="str">
        <f t="shared" si="2134"/>
        <v/>
      </c>
      <c r="C7118" s="212"/>
      <c r="D7118" s="213" t="str">
        <f t="shared" si="2132"/>
        <v/>
      </c>
      <c r="E7118" s="214"/>
      <c r="F7118" s="215">
        <f t="shared" si="2133"/>
        <v>0</v>
      </c>
      <c r="G7118" s="281">
        <f t="shared" si="2135"/>
        <v>0</v>
      </c>
    </row>
    <row r="7119" spans="1:123" s="218" customFormat="1" ht="24" customHeight="1" x14ac:dyDescent="0.2">
      <c r="A7119" s="213" t="str">
        <f t="shared" si="2131"/>
        <v/>
      </c>
      <c r="B7119" s="211" t="str">
        <f t="shared" si="2134"/>
        <v/>
      </c>
      <c r="C7119" s="212"/>
      <c r="D7119" s="213" t="str">
        <f t="shared" si="2132"/>
        <v/>
      </c>
      <c r="E7119" s="214"/>
      <c r="F7119" s="215">
        <f t="shared" si="2133"/>
        <v>0</v>
      </c>
      <c r="G7119" s="281">
        <f t="shared" si="2135"/>
        <v>0</v>
      </c>
    </row>
    <row r="7120" spans="1:123" s="218" customFormat="1" ht="24" customHeight="1" x14ac:dyDescent="0.2">
      <c r="A7120" s="213" t="str">
        <f t="shared" si="2131"/>
        <v/>
      </c>
      <c r="B7120" s="211" t="str">
        <f t="shared" si="2134"/>
        <v/>
      </c>
      <c r="C7120" s="212"/>
      <c r="D7120" s="213" t="str">
        <f t="shared" si="2132"/>
        <v/>
      </c>
      <c r="E7120" s="214"/>
      <c r="F7120" s="215">
        <f t="shared" si="2133"/>
        <v>0</v>
      </c>
      <c r="G7120" s="281">
        <f t="shared" si="2135"/>
        <v>0</v>
      </c>
    </row>
    <row r="7121" spans="1:7" s="218" customFormat="1" ht="24" customHeight="1" x14ac:dyDescent="0.2">
      <c r="A7121" s="213" t="str">
        <f t="shared" si="2131"/>
        <v/>
      </c>
      <c r="B7121" s="211" t="str">
        <f t="shared" si="2134"/>
        <v/>
      </c>
      <c r="C7121" s="212"/>
      <c r="D7121" s="213" t="str">
        <f t="shared" si="2132"/>
        <v/>
      </c>
      <c r="E7121" s="214"/>
      <c r="F7121" s="215">
        <f t="shared" si="2133"/>
        <v>0</v>
      </c>
      <c r="G7121" s="281">
        <f t="shared" si="2135"/>
        <v>0</v>
      </c>
    </row>
    <row r="7122" spans="1:7" s="218" customFormat="1" ht="24" customHeight="1" x14ac:dyDescent="0.2">
      <c r="A7122" s="213" t="str">
        <f t="shared" si="2131"/>
        <v/>
      </c>
      <c r="B7122" s="211" t="str">
        <f t="shared" si="2134"/>
        <v/>
      </c>
      <c r="C7122" s="212"/>
      <c r="D7122" s="213" t="str">
        <f t="shared" si="2132"/>
        <v/>
      </c>
      <c r="E7122" s="214"/>
      <c r="F7122" s="215">
        <f t="shared" si="2133"/>
        <v>0</v>
      </c>
      <c r="G7122" s="281">
        <f t="shared" si="2135"/>
        <v>0</v>
      </c>
    </row>
    <row r="7123" spans="1:7" s="218" customFormat="1" ht="24" customHeight="1" x14ac:dyDescent="0.2">
      <c r="A7123" s="213" t="str">
        <f t="shared" si="2131"/>
        <v/>
      </c>
      <c r="B7123" s="211" t="str">
        <f t="shared" si="2134"/>
        <v/>
      </c>
      <c r="C7123" s="212"/>
      <c r="D7123" s="213" t="str">
        <f t="shared" si="2132"/>
        <v/>
      </c>
      <c r="E7123" s="214"/>
      <c r="F7123" s="215">
        <f t="shared" si="2133"/>
        <v>0</v>
      </c>
      <c r="G7123" s="281">
        <f t="shared" si="2135"/>
        <v>0</v>
      </c>
    </row>
    <row r="7124" spans="1:7" s="218" customFormat="1" ht="24" customHeight="1" x14ac:dyDescent="0.2">
      <c r="A7124" s="213" t="str">
        <f t="shared" si="2131"/>
        <v/>
      </c>
      <c r="B7124" s="211" t="str">
        <f t="shared" si="2134"/>
        <v/>
      </c>
      <c r="C7124" s="212"/>
      <c r="D7124" s="213" t="str">
        <f t="shared" si="2132"/>
        <v/>
      </c>
      <c r="E7124" s="214"/>
      <c r="F7124" s="215">
        <f t="shared" si="2133"/>
        <v>0</v>
      </c>
      <c r="G7124" s="281">
        <f t="shared" si="2135"/>
        <v>0</v>
      </c>
    </row>
    <row r="7125" spans="1:7" s="218" customFormat="1" ht="24" customHeight="1" x14ac:dyDescent="0.2">
      <c r="A7125" s="213" t="str">
        <f t="shared" si="2131"/>
        <v/>
      </c>
      <c r="B7125" s="211" t="str">
        <f t="shared" si="2134"/>
        <v/>
      </c>
      <c r="C7125" s="212"/>
      <c r="D7125" s="213" t="str">
        <f t="shared" si="2132"/>
        <v/>
      </c>
      <c r="E7125" s="214"/>
      <c r="F7125" s="216">
        <f t="shared" si="2133"/>
        <v>0</v>
      </c>
      <c r="G7125" s="281">
        <f t="shared" si="2135"/>
        <v>0</v>
      </c>
    </row>
    <row r="7126" spans="1:7" ht="24" customHeight="1" x14ac:dyDescent="0.2">
      <c r="A7126" s="282"/>
      <c r="B7126" s="95"/>
      <c r="C7126" s="95"/>
      <c r="D7126" s="101"/>
      <c r="E7126" s="102"/>
      <c r="F7126" s="268" t="s">
        <v>31</v>
      </c>
      <c r="G7126" s="283">
        <f>SUBTOTAL(9,G7112:G7125)</f>
        <v>0</v>
      </c>
    </row>
    <row r="7127" spans="1:7" ht="24" customHeight="1" x14ac:dyDescent="0.2">
      <c r="A7127" s="282"/>
      <c r="B7127" s="95"/>
      <c r="C7127" s="266" t="s">
        <v>605</v>
      </c>
      <c r="D7127" s="101"/>
      <c r="E7127" s="102"/>
      <c r="F7127" s="103"/>
      <c r="G7127" s="284"/>
    </row>
    <row r="7128" spans="1:7" s="218" customFormat="1"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1">
        <f>ROUND(E7128*F7128,2)</f>
        <v>0</v>
      </c>
    </row>
    <row r="7129" spans="1:7" s="218" customFormat="1" ht="24" customHeight="1" x14ac:dyDescent="0.2">
      <c r="A7129" s="213" t="str">
        <f t="shared" si="2136"/>
        <v/>
      </c>
      <c r="B7129" s="211">
        <f t="shared" si="2137"/>
        <v>0</v>
      </c>
      <c r="C7129" s="212"/>
      <c r="D7129" s="213" t="str">
        <f t="shared" si="2138"/>
        <v/>
      </c>
      <c r="E7129" s="214"/>
      <c r="F7129" s="217">
        <f t="shared" si="2139"/>
        <v>0</v>
      </c>
      <c r="G7129" s="281">
        <f>ROUND(E7129*F7129,2)</f>
        <v>0</v>
      </c>
    </row>
    <row r="7130" spans="1:7" s="218" customFormat="1" ht="24" customHeight="1" x14ac:dyDescent="0.2">
      <c r="A7130" s="213" t="str">
        <f t="shared" si="2136"/>
        <v/>
      </c>
      <c r="B7130" s="211">
        <f t="shared" si="2137"/>
        <v>0</v>
      </c>
      <c r="C7130" s="212"/>
      <c r="D7130" s="213" t="str">
        <f t="shared" si="2138"/>
        <v/>
      </c>
      <c r="E7130" s="214"/>
      <c r="F7130" s="217">
        <f t="shared" si="2139"/>
        <v>0</v>
      </c>
      <c r="G7130" s="281">
        <f t="shared" ref="G7130:G7135" si="2140">ROUND(E7130*F7130,2)</f>
        <v>0</v>
      </c>
    </row>
    <row r="7131" spans="1:7" s="218" customFormat="1" ht="24" customHeight="1" x14ac:dyDescent="0.2">
      <c r="A7131" s="213" t="str">
        <f t="shared" si="2136"/>
        <v/>
      </c>
      <c r="B7131" s="211">
        <f t="shared" si="2137"/>
        <v>0</v>
      </c>
      <c r="C7131" s="212"/>
      <c r="D7131" s="213" t="str">
        <f t="shared" si="2138"/>
        <v/>
      </c>
      <c r="E7131" s="214"/>
      <c r="F7131" s="217">
        <f t="shared" si="2139"/>
        <v>0</v>
      </c>
      <c r="G7131" s="281">
        <f t="shared" si="2140"/>
        <v>0</v>
      </c>
    </row>
    <row r="7132" spans="1:7" s="218" customFormat="1" ht="24" customHeight="1" x14ac:dyDescent="0.2">
      <c r="A7132" s="213" t="str">
        <f t="shared" si="2136"/>
        <v/>
      </c>
      <c r="B7132" s="211">
        <f t="shared" si="2137"/>
        <v>0</v>
      </c>
      <c r="C7132" s="212"/>
      <c r="D7132" s="213" t="str">
        <f t="shared" si="2138"/>
        <v/>
      </c>
      <c r="E7132" s="214"/>
      <c r="F7132" s="215">
        <f t="shared" si="2139"/>
        <v>0</v>
      </c>
      <c r="G7132" s="281">
        <f t="shared" si="2140"/>
        <v>0</v>
      </c>
    </row>
    <row r="7133" spans="1:7" s="218" customFormat="1" ht="24" customHeight="1" x14ac:dyDescent="0.2">
      <c r="A7133" s="213" t="str">
        <f t="shared" si="2136"/>
        <v/>
      </c>
      <c r="B7133" s="211">
        <f t="shared" si="2137"/>
        <v>0</v>
      </c>
      <c r="C7133" s="212"/>
      <c r="D7133" s="213" t="str">
        <f t="shared" si="2138"/>
        <v/>
      </c>
      <c r="E7133" s="214"/>
      <c r="F7133" s="215">
        <f t="shared" si="2139"/>
        <v>0</v>
      </c>
      <c r="G7133" s="281">
        <f t="shared" si="2140"/>
        <v>0</v>
      </c>
    </row>
    <row r="7134" spans="1:7" s="218" customFormat="1" ht="24" customHeight="1" x14ac:dyDescent="0.2">
      <c r="A7134" s="213" t="str">
        <f t="shared" si="2136"/>
        <v/>
      </c>
      <c r="B7134" s="211">
        <f t="shared" si="2137"/>
        <v>0</v>
      </c>
      <c r="C7134" s="212"/>
      <c r="D7134" s="213" t="str">
        <f t="shared" si="2138"/>
        <v/>
      </c>
      <c r="E7134" s="214"/>
      <c r="F7134" s="215">
        <f t="shared" si="2139"/>
        <v>0</v>
      </c>
      <c r="G7134" s="281">
        <f t="shared" si="2140"/>
        <v>0</v>
      </c>
    </row>
    <row r="7135" spans="1:7" s="218" customFormat="1" ht="24" customHeight="1" x14ac:dyDescent="0.2">
      <c r="A7135" s="213" t="str">
        <f t="shared" si="2136"/>
        <v/>
      </c>
      <c r="B7135" s="211">
        <f t="shared" si="2137"/>
        <v>0</v>
      </c>
      <c r="C7135" s="212"/>
      <c r="D7135" s="213" t="str">
        <f t="shared" si="2138"/>
        <v/>
      </c>
      <c r="E7135" s="214"/>
      <c r="F7135" s="215">
        <f t="shared" si="2139"/>
        <v>0</v>
      </c>
      <c r="G7135" s="281">
        <f t="shared" si="2140"/>
        <v>0</v>
      </c>
    </row>
    <row r="7136" spans="1:7" ht="24" customHeight="1" x14ac:dyDescent="0.2">
      <c r="A7136" s="282"/>
      <c r="B7136" s="95"/>
      <c r="C7136" s="95"/>
      <c r="D7136" s="101"/>
      <c r="E7136" s="102"/>
      <c r="F7136" s="268" t="s">
        <v>32</v>
      </c>
      <c r="G7136" s="283">
        <f>SUBTOTAL(9,G7128:G7135)</f>
        <v>0</v>
      </c>
    </row>
    <row r="7137" spans="1:7" ht="24" customHeight="1" x14ac:dyDescent="0.2">
      <c r="A7137" s="282"/>
      <c r="B7137" s="95"/>
      <c r="C7137" s="266" t="s">
        <v>606</v>
      </c>
      <c r="D7137" s="101"/>
      <c r="E7137" s="102"/>
      <c r="F7137" s="103"/>
      <c r="G7137" s="284"/>
    </row>
    <row r="7138" spans="1:7" s="218" customFormat="1"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1">
        <f t="shared" ref="G7138:G7146" si="2145">ROUND(E7138*F7138,2)</f>
        <v>0</v>
      </c>
    </row>
    <row r="7139" spans="1:7" s="218" customFormat="1" ht="24" customHeight="1" x14ac:dyDescent="0.2">
      <c r="A7139" s="213" t="str">
        <f t="shared" si="2141"/>
        <v/>
      </c>
      <c r="B7139" s="211" t="str">
        <f t="shared" si="2142"/>
        <v/>
      </c>
      <c r="C7139" s="212"/>
      <c r="D7139" s="213" t="str">
        <f t="shared" si="2143"/>
        <v/>
      </c>
      <c r="E7139" s="214"/>
      <c r="F7139" s="215">
        <f t="shared" si="2144"/>
        <v>0</v>
      </c>
      <c r="G7139" s="281">
        <f t="shared" si="2145"/>
        <v>0</v>
      </c>
    </row>
    <row r="7140" spans="1:7" s="218" customFormat="1" ht="24" customHeight="1" x14ac:dyDescent="0.2">
      <c r="A7140" s="213" t="str">
        <f t="shared" si="2141"/>
        <v/>
      </c>
      <c r="B7140" s="211" t="str">
        <f t="shared" si="2142"/>
        <v/>
      </c>
      <c r="C7140" s="212"/>
      <c r="D7140" s="213" t="str">
        <f t="shared" si="2143"/>
        <v/>
      </c>
      <c r="E7140" s="214"/>
      <c r="F7140" s="215">
        <f t="shared" si="2144"/>
        <v>0</v>
      </c>
      <c r="G7140" s="281">
        <f t="shared" si="2145"/>
        <v>0</v>
      </c>
    </row>
    <row r="7141" spans="1:7" s="218" customFormat="1" ht="24" customHeight="1" x14ac:dyDescent="0.2">
      <c r="A7141" s="213" t="str">
        <f t="shared" si="2141"/>
        <v/>
      </c>
      <c r="B7141" s="211" t="str">
        <f t="shared" si="2142"/>
        <v/>
      </c>
      <c r="C7141" s="212"/>
      <c r="D7141" s="213" t="str">
        <f t="shared" si="2143"/>
        <v/>
      </c>
      <c r="E7141" s="214"/>
      <c r="F7141" s="215">
        <f t="shared" si="2144"/>
        <v>0</v>
      </c>
      <c r="G7141" s="281">
        <f t="shared" si="2145"/>
        <v>0</v>
      </c>
    </row>
    <row r="7142" spans="1:7" s="218" customFormat="1" ht="24" customHeight="1" x14ac:dyDescent="0.2">
      <c r="A7142" s="213" t="str">
        <f t="shared" si="2141"/>
        <v/>
      </c>
      <c r="B7142" s="211" t="str">
        <f t="shared" si="2142"/>
        <v/>
      </c>
      <c r="C7142" s="212"/>
      <c r="D7142" s="213" t="str">
        <f t="shared" si="2143"/>
        <v/>
      </c>
      <c r="E7142" s="214"/>
      <c r="F7142" s="215">
        <f t="shared" si="2144"/>
        <v>0</v>
      </c>
      <c r="G7142" s="281">
        <f t="shared" si="2145"/>
        <v>0</v>
      </c>
    </row>
    <row r="7143" spans="1:7" s="218" customFormat="1" ht="24" customHeight="1" x14ac:dyDescent="0.2">
      <c r="A7143" s="213" t="str">
        <f t="shared" si="2141"/>
        <v/>
      </c>
      <c r="B7143" s="211" t="str">
        <f t="shared" si="2142"/>
        <v/>
      </c>
      <c r="C7143" s="212"/>
      <c r="D7143" s="213" t="str">
        <f t="shared" si="2143"/>
        <v/>
      </c>
      <c r="E7143" s="214"/>
      <c r="F7143" s="215">
        <f t="shared" si="2144"/>
        <v>0</v>
      </c>
      <c r="G7143" s="281">
        <f t="shared" si="2145"/>
        <v>0</v>
      </c>
    </row>
    <row r="7144" spans="1:7" s="218" customFormat="1" ht="24" customHeight="1" x14ac:dyDescent="0.2">
      <c r="A7144" s="213" t="str">
        <f t="shared" si="2141"/>
        <v/>
      </c>
      <c r="B7144" s="211" t="str">
        <f t="shared" si="2142"/>
        <v/>
      </c>
      <c r="C7144" s="212"/>
      <c r="D7144" s="213" t="str">
        <f t="shared" si="2143"/>
        <v/>
      </c>
      <c r="E7144" s="214"/>
      <c r="F7144" s="215">
        <f t="shared" si="2144"/>
        <v>0</v>
      </c>
      <c r="G7144" s="281">
        <f t="shared" si="2145"/>
        <v>0</v>
      </c>
    </row>
    <row r="7145" spans="1:7" s="218" customFormat="1" ht="24" customHeight="1" x14ac:dyDescent="0.2">
      <c r="A7145" s="213" t="str">
        <f t="shared" si="2141"/>
        <v/>
      </c>
      <c r="B7145" s="211" t="str">
        <f t="shared" si="2142"/>
        <v/>
      </c>
      <c r="C7145" s="212"/>
      <c r="D7145" s="213" t="str">
        <f t="shared" si="2143"/>
        <v/>
      </c>
      <c r="E7145" s="214"/>
      <c r="F7145" s="215">
        <f t="shared" si="2144"/>
        <v>0</v>
      </c>
      <c r="G7145" s="281">
        <f t="shared" si="2145"/>
        <v>0</v>
      </c>
    </row>
    <row r="7146" spans="1:7" s="218" customFormat="1" ht="24" customHeight="1" x14ac:dyDescent="0.2">
      <c r="A7146" s="213" t="str">
        <f t="shared" si="2141"/>
        <v/>
      </c>
      <c r="B7146" s="211" t="str">
        <f t="shared" si="2142"/>
        <v/>
      </c>
      <c r="C7146" s="212"/>
      <c r="D7146" s="213" t="str">
        <f t="shared" si="2143"/>
        <v/>
      </c>
      <c r="E7146" s="214"/>
      <c r="F7146" s="215">
        <f t="shared" si="2144"/>
        <v>0</v>
      </c>
      <c r="G7146" s="281">
        <f t="shared" si="2145"/>
        <v>0</v>
      </c>
    </row>
    <row r="7147" spans="1:7" ht="24" customHeight="1" x14ac:dyDescent="0.2">
      <c r="A7147" s="285"/>
      <c r="B7147" s="101"/>
      <c r="C7147" s="95"/>
      <c r="D7147" s="101"/>
      <c r="E7147" s="102"/>
      <c r="F7147" s="268" t="s">
        <v>33</v>
      </c>
      <c r="G7147" s="283">
        <f>SUBTOTAL(9,G7138:G7146)</f>
        <v>0</v>
      </c>
    </row>
    <row r="7148" spans="1:7" ht="24" customHeight="1" x14ac:dyDescent="0.2">
      <c r="A7148" s="286"/>
      <c r="B7148" s="101"/>
      <c r="C7148" s="95"/>
      <c r="D7148" s="101"/>
      <c r="E7148" s="102"/>
      <c r="F7148" s="103"/>
      <c r="G7148" s="284"/>
    </row>
    <row r="7149" spans="1:7" ht="24" customHeight="1" x14ac:dyDescent="0.2">
      <c r="A7149" s="287" t="str">
        <f>B7107</f>
        <v/>
      </c>
      <c r="B7149" s="288" t="str">
        <f>C7107</f>
        <v/>
      </c>
      <c r="C7149" s="109"/>
      <c r="D7149" s="109" t="s">
        <v>34</v>
      </c>
      <c r="E7149" s="110"/>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7" t="str">
        <f>Comitente</f>
        <v>CA.ME. SAN JUAN SOCIEDAD DEL ESTADO</v>
      </c>
      <c r="C7152" s="92"/>
      <c r="D7152" s="98"/>
      <c r="E7152" s="98"/>
      <c r="F7152" s="99"/>
      <c r="G7152" s="273"/>
    </row>
    <row r="7153" spans="1:123" ht="24" customHeight="1" x14ac:dyDescent="0.2">
      <c r="A7153" s="272" t="s">
        <v>603</v>
      </c>
      <c r="B7153" s="97">
        <f>Contratista</f>
        <v>0</v>
      </c>
      <c r="C7153" s="93"/>
      <c r="D7153" s="93"/>
      <c r="E7153" s="93"/>
      <c r="F7153" s="100"/>
      <c r="G7153" s="274"/>
    </row>
    <row r="7154" spans="1:123" ht="24" customHeight="1" x14ac:dyDescent="0.2">
      <c r="A7154" s="272" t="s">
        <v>24</v>
      </c>
      <c r="B7154" s="97" t="str">
        <f>Obra</f>
        <v>CIERRE PERIMETRAL - OBRA CIVIL Ca.Me. SAN JUAN S.E.</v>
      </c>
      <c r="C7154" s="93"/>
      <c r="D7154" s="93"/>
      <c r="E7154" s="93"/>
      <c r="F7154" s="100" t="s">
        <v>38</v>
      </c>
      <c r="G7154" s="275">
        <f>Fecha_Base</f>
        <v>44711</v>
      </c>
    </row>
    <row r="7155" spans="1:123" ht="24" customHeight="1" x14ac:dyDescent="0.2">
      <c r="A7155" s="276" t="s">
        <v>601</v>
      </c>
      <c r="B7155" s="94" t="str">
        <f>Ubicación</f>
        <v>DEPARTAMENTO SARMIENTO</v>
      </c>
      <c r="C7155" s="94"/>
      <c r="D7155" s="101"/>
      <c r="E7155" s="102"/>
      <c r="F7155" s="103"/>
      <c r="G7155" s="277"/>
    </row>
    <row r="7156" spans="1:123" ht="24" customHeight="1" x14ac:dyDescent="0.2">
      <c r="A7156" s="276" t="s">
        <v>39</v>
      </c>
      <c r="B7156" s="104" t="str">
        <f>IFERROR(VALUE(LEFT(B7157,FIND(".",B7157)-1)),"")</f>
        <v/>
      </c>
      <c r="C7156" s="95" t="str">
        <f>IFERROR(VLOOKUP(B7156,Tabla_CyP,2,FALSE),"")</f>
        <v/>
      </c>
      <c r="D7156" s="95"/>
      <c r="E7156" s="102"/>
      <c r="F7156" s="103"/>
      <c r="G7156" s="277"/>
    </row>
    <row r="7157" spans="1:123" ht="24" customHeight="1" x14ac:dyDescent="0.2">
      <c r="A7157" s="276" t="s">
        <v>25</v>
      </c>
      <c r="B7157" s="105" t="str">
        <f>IFERROR(VLOOKUP(COUNTIF($A$1:A7157,"ANALISIS DE PRECIOS"),Tabla_NumeroItem,2,FALSE),"")</f>
        <v/>
      </c>
      <c r="C7157" s="95" t="str">
        <f>IFERROR(VLOOKUP(B7157,Tabla_CyP,2,FALSE),"")</f>
        <v/>
      </c>
      <c r="D7157" s="101"/>
      <c r="E7157" s="102"/>
      <c r="F7157" s="100" t="s">
        <v>26</v>
      </c>
      <c r="G7157" s="278" t="str">
        <f>IFERROR(VLOOKUP(B7157,Tabla_CyP,4,FALSE),"")</f>
        <v/>
      </c>
    </row>
    <row r="7158" spans="1:123" ht="24" customHeight="1" x14ac:dyDescent="0.2">
      <c r="A7158" s="276"/>
      <c r="B7158" s="94"/>
      <c r="C7158" s="95"/>
      <c r="D7158" s="101"/>
      <c r="E7158" s="102"/>
      <c r="F7158" s="103"/>
      <c r="G7158" s="277"/>
    </row>
    <row r="7159" spans="1:123" ht="24" customHeight="1" x14ac:dyDescent="0.2">
      <c r="A7159" s="378" t="s">
        <v>507</v>
      </c>
      <c r="B7159" s="379"/>
      <c r="C7159" s="380" t="s">
        <v>0</v>
      </c>
      <c r="D7159" s="380" t="s">
        <v>27</v>
      </c>
      <c r="E7159" s="386" t="s">
        <v>28</v>
      </c>
      <c r="F7159" s="388" t="s">
        <v>29</v>
      </c>
      <c r="G7159" s="388" t="s">
        <v>30</v>
      </c>
    </row>
    <row r="7160" spans="1:123" s="107" customFormat="1" ht="24" customHeight="1" x14ac:dyDescent="0.2">
      <c r="A7160" s="106" t="s">
        <v>508</v>
      </c>
      <c r="B7160" s="106" t="s">
        <v>509</v>
      </c>
      <c r="C7160" s="381"/>
      <c r="D7160" s="381"/>
      <c r="E7160" s="387"/>
      <c r="F7160" s="389"/>
      <c r="G7160" s="389"/>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customHeight="1" x14ac:dyDescent="0.2">
      <c r="A7161" s="279"/>
      <c r="B7161" s="108"/>
      <c r="C7161" s="267" t="s">
        <v>604</v>
      </c>
      <c r="D7161" s="109"/>
      <c r="E7161" s="110"/>
      <c r="F7161" s="111"/>
      <c r="G7161" s="280"/>
    </row>
    <row r="7162" spans="1:123" s="218" customFormat="1"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1">
        <f>ROUND(E7162*F7162,2)</f>
        <v>0</v>
      </c>
    </row>
    <row r="7163" spans="1:123" s="218" customFormat="1"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1">
        <f t="shared" ref="G7163:G7175" si="2150">ROUND(E7163*F7163,2)</f>
        <v>0</v>
      </c>
    </row>
    <row r="7164" spans="1:123" s="218" customFormat="1" ht="24" customHeight="1" x14ac:dyDescent="0.2">
      <c r="A7164" s="213" t="str">
        <f t="shared" si="2146"/>
        <v/>
      </c>
      <c r="B7164" s="211" t="str">
        <f t="shared" si="2149"/>
        <v/>
      </c>
      <c r="C7164" s="212"/>
      <c r="D7164" s="213" t="str">
        <f t="shared" si="2147"/>
        <v/>
      </c>
      <c r="E7164" s="214"/>
      <c r="F7164" s="215">
        <f t="shared" si="2148"/>
        <v>0</v>
      </c>
      <c r="G7164" s="281">
        <f t="shared" si="2150"/>
        <v>0</v>
      </c>
    </row>
    <row r="7165" spans="1:123" s="218" customFormat="1" ht="24" customHeight="1" x14ac:dyDescent="0.2">
      <c r="A7165" s="213" t="str">
        <f t="shared" si="2146"/>
        <v/>
      </c>
      <c r="B7165" s="211" t="str">
        <f t="shared" si="2149"/>
        <v/>
      </c>
      <c r="C7165" s="212"/>
      <c r="D7165" s="213" t="str">
        <f t="shared" si="2147"/>
        <v/>
      </c>
      <c r="E7165" s="214"/>
      <c r="F7165" s="215">
        <f t="shared" si="2148"/>
        <v>0</v>
      </c>
      <c r="G7165" s="281">
        <f t="shared" si="2150"/>
        <v>0</v>
      </c>
    </row>
    <row r="7166" spans="1:123" s="218" customFormat="1" ht="24" customHeight="1" x14ac:dyDescent="0.2">
      <c r="A7166" s="213" t="str">
        <f t="shared" si="2146"/>
        <v/>
      </c>
      <c r="B7166" s="211" t="str">
        <f t="shared" si="2149"/>
        <v/>
      </c>
      <c r="C7166" s="212"/>
      <c r="D7166" s="213" t="str">
        <f t="shared" si="2147"/>
        <v/>
      </c>
      <c r="E7166" s="214"/>
      <c r="F7166" s="215">
        <f t="shared" si="2148"/>
        <v>0</v>
      </c>
      <c r="G7166" s="281">
        <f t="shared" si="2150"/>
        <v>0</v>
      </c>
    </row>
    <row r="7167" spans="1:123" s="218" customFormat="1" ht="24" customHeight="1" x14ac:dyDescent="0.2">
      <c r="A7167" s="213" t="str">
        <f t="shared" si="2146"/>
        <v/>
      </c>
      <c r="B7167" s="211" t="str">
        <f t="shared" si="2149"/>
        <v/>
      </c>
      <c r="C7167" s="212"/>
      <c r="D7167" s="213" t="str">
        <f t="shared" si="2147"/>
        <v/>
      </c>
      <c r="E7167" s="214"/>
      <c r="F7167" s="215">
        <f t="shared" si="2148"/>
        <v>0</v>
      </c>
      <c r="G7167" s="281">
        <f t="shared" si="2150"/>
        <v>0</v>
      </c>
    </row>
    <row r="7168" spans="1:123" s="218" customFormat="1" ht="24" customHeight="1" x14ac:dyDescent="0.2">
      <c r="A7168" s="213" t="str">
        <f t="shared" si="2146"/>
        <v/>
      </c>
      <c r="B7168" s="211" t="str">
        <f t="shared" si="2149"/>
        <v/>
      </c>
      <c r="C7168" s="212"/>
      <c r="D7168" s="213" t="str">
        <f t="shared" si="2147"/>
        <v/>
      </c>
      <c r="E7168" s="214"/>
      <c r="F7168" s="215">
        <f t="shared" si="2148"/>
        <v>0</v>
      </c>
      <c r="G7168" s="281">
        <f t="shared" si="2150"/>
        <v>0</v>
      </c>
    </row>
    <row r="7169" spans="1:7" s="218" customFormat="1" ht="24" customHeight="1" x14ac:dyDescent="0.2">
      <c r="A7169" s="213" t="str">
        <f t="shared" si="2146"/>
        <v/>
      </c>
      <c r="B7169" s="211" t="str">
        <f t="shared" si="2149"/>
        <v/>
      </c>
      <c r="C7169" s="212"/>
      <c r="D7169" s="213" t="str">
        <f t="shared" si="2147"/>
        <v/>
      </c>
      <c r="E7169" s="214"/>
      <c r="F7169" s="215">
        <f t="shared" si="2148"/>
        <v>0</v>
      </c>
      <c r="G7169" s="281">
        <f t="shared" si="2150"/>
        <v>0</v>
      </c>
    </row>
    <row r="7170" spans="1:7" s="218" customFormat="1" ht="24" customHeight="1" x14ac:dyDescent="0.2">
      <c r="A7170" s="213" t="str">
        <f t="shared" si="2146"/>
        <v/>
      </c>
      <c r="B7170" s="211" t="str">
        <f t="shared" si="2149"/>
        <v/>
      </c>
      <c r="C7170" s="212"/>
      <c r="D7170" s="213" t="str">
        <f t="shared" si="2147"/>
        <v/>
      </c>
      <c r="E7170" s="214"/>
      <c r="F7170" s="215">
        <f t="shared" si="2148"/>
        <v>0</v>
      </c>
      <c r="G7170" s="281">
        <f t="shared" si="2150"/>
        <v>0</v>
      </c>
    </row>
    <row r="7171" spans="1:7" s="218" customFormat="1" ht="24" customHeight="1" x14ac:dyDescent="0.2">
      <c r="A7171" s="213" t="str">
        <f t="shared" si="2146"/>
        <v/>
      </c>
      <c r="B7171" s="211" t="str">
        <f t="shared" si="2149"/>
        <v/>
      </c>
      <c r="C7171" s="212"/>
      <c r="D7171" s="213" t="str">
        <f t="shared" si="2147"/>
        <v/>
      </c>
      <c r="E7171" s="214"/>
      <c r="F7171" s="215">
        <f t="shared" si="2148"/>
        <v>0</v>
      </c>
      <c r="G7171" s="281">
        <f t="shared" si="2150"/>
        <v>0</v>
      </c>
    </row>
    <row r="7172" spans="1:7" s="218" customFormat="1" ht="24" customHeight="1" x14ac:dyDescent="0.2">
      <c r="A7172" s="213" t="str">
        <f t="shared" si="2146"/>
        <v/>
      </c>
      <c r="B7172" s="211" t="str">
        <f t="shared" si="2149"/>
        <v/>
      </c>
      <c r="C7172" s="212"/>
      <c r="D7172" s="213" t="str">
        <f t="shared" si="2147"/>
        <v/>
      </c>
      <c r="E7172" s="214"/>
      <c r="F7172" s="215">
        <f t="shared" si="2148"/>
        <v>0</v>
      </c>
      <c r="G7172" s="281">
        <f t="shared" si="2150"/>
        <v>0</v>
      </c>
    </row>
    <row r="7173" spans="1:7" s="218" customFormat="1" ht="24" customHeight="1" x14ac:dyDescent="0.2">
      <c r="A7173" s="213" t="str">
        <f t="shared" si="2146"/>
        <v/>
      </c>
      <c r="B7173" s="211" t="str">
        <f t="shared" si="2149"/>
        <v/>
      </c>
      <c r="C7173" s="212"/>
      <c r="D7173" s="213" t="str">
        <f t="shared" si="2147"/>
        <v/>
      </c>
      <c r="E7173" s="214"/>
      <c r="F7173" s="215">
        <f t="shared" si="2148"/>
        <v>0</v>
      </c>
      <c r="G7173" s="281">
        <f t="shared" si="2150"/>
        <v>0</v>
      </c>
    </row>
    <row r="7174" spans="1:7" s="218" customFormat="1" ht="24" customHeight="1" x14ac:dyDescent="0.2">
      <c r="A7174" s="213" t="str">
        <f t="shared" si="2146"/>
        <v/>
      </c>
      <c r="B7174" s="211" t="str">
        <f t="shared" si="2149"/>
        <v/>
      </c>
      <c r="C7174" s="212"/>
      <c r="D7174" s="213" t="str">
        <f t="shared" si="2147"/>
        <v/>
      </c>
      <c r="E7174" s="214"/>
      <c r="F7174" s="215">
        <f t="shared" si="2148"/>
        <v>0</v>
      </c>
      <c r="G7174" s="281">
        <f t="shared" si="2150"/>
        <v>0</v>
      </c>
    </row>
    <row r="7175" spans="1:7" s="218" customFormat="1" ht="24" customHeight="1" x14ac:dyDescent="0.2">
      <c r="A7175" s="213" t="str">
        <f t="shared" si="2146"/>
        <v/>
      </c>
      <c r="B7175" s="211" t="str">
        <f t="shared" si="2149"/>
        <v/>
      </c>
      <c r="C7175" s="212"/>
      <c r="D7175" s="213" t="str">
        <f t="shared" si="2147"/>
        <v/>
      </c>
      <c r="E7175" s="214"/>
      <c r="F7175" s="216">
        <f t="shared" si="2148"/>
        <v>0</v>
      </c>
      <c r="G7175" s="281">
        <f t="shared" si="2150"/>
        <v>0</v>
      </c>
    </row>
    <row r="7176" spans="1:7" ht="24" customHeight="1" x14ac:dyDescent="0.2">
      <c r="A7176" s="282"/>
      <c r="B7176" s="95"/>
      <c r="C7176" s="95"/>
      <c r="D7176" s="101"/>
      <c r="E7176" s="102"/>
      <c r="F7176" s="268" t="s">
        <v>31</v>
      </c>
      <c r="G7176" s="283">
        <f>SUBTOTAL(9,G7162:G7175)</f>
        <v>0</v>
      </c>
    </row>
    <row r="7177" spans="1:7" ht="24" customHeight="1" x14ac:dyDescent="0.2">
      <c r="A7177" s="282"/>
      <c r="B7177" s="95"/>
      <c r="C7177" s="266" t="s">
        <v>605</v>
      </c>
      <c r="D7177" s="101"/>
      <c r="E7177" s="102"/>
      <c r="F7177" s="103"/>
      <c r="G7177" s="284"/>
    </row>
    <row r="7178" spans="1:7" s="218" customFormat="1"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1">
        <f>ROUND(E7178*F7178,2)</f>
        <v>0</v>
      </c>
    </row>
    <row r="7179" spans="1:7" s="218" customFormat="1" ht="24" customHeight="1" x14ac:dyDescent="0.2">
      <c r="A7179" s="213" t="str">
        <f t="shared" si="2151"/>
        <v/>
      </c>
      <c r="B7179" s="211">
        <f t="shared" si="2152"/>
        <v>0</v>
      </c>
      <c r="C7179" s="212"/>
      <c r="D7179" s="213" t="str">
        <f t="shared" si="2153"/>
        <v/>
      </c>
      <c r="E7179" s="214"/>
      <c r="F7179" s="217">
        <f t="shared" si="2154"/>
        <v>0</v>
      </c>
      <c r="G7179" s="281">
        <f>ROUND(E7179*F7179,2)</f>
        <v>0</v>
      </c>
    </row>
    <row r="7180" spans="1:7" s="218" customFormat="1" ht="24" customHeight="1" x14ac:dyDescent="0.2">
      <c r="A7180" s="213" t="str">
        <f t="shared" si="2151"/>
        <v/>
      </c>
      <c r="B7180" s="211">
        <f t="shared" si="2152"/>
        <v>0</v>
      </c>
      <c r="C7180" s="212"/>
      <c r="D7180" s="213" t="str">
        <f t="shared" si="2153"/>
        <v/>
      </c>
      <c r="E7180" s="214"/>
      <c r="F7180" s="217">
        <f t="shared" si="2154"/>
        <v>0</v>
      </c>
      <c r="G7180" s="281">
        <f t="shared" ref="G7180:G7185" si="2155">ROUND(E7180*F7180,2)</f>
        <v>0</v>
      </c>
    </row>
    <row r="7181" spans="1:7" s="218" customFormat="1" ht="24" customHeight="1" x14ac:dyDescent="0.2">
      <c r="A7181" s="213" t="str">
        <f t="shared" si="2151"/>
        <v/>
      </c>
      <c r="B7181" s="211">
        <f t="shared" si="2152"/>
        <v>0</v>
      </c>
      <c r="C7181" s="212"/>
      <c r="D7181" s="213" t="str">
        <f t="shared" si="2153"/>
        <v/>
      </c>
      <c r="E7181" s="214"/>
      <c r="F7181" s="217">
        <f t="shared" si="2154"/>
        <v>0</v>
      </c>
      <c r="G7181" s="281">
        <f t="shared" si="2155"/>
        <v>0</v>
      </c>
    </row>
    <row r="7182" spans="1:7" s="218" customFormat="1" ht="24" customHeight="1" x14ac:dyDescent="0.2">
      <c r="A7182" s="213" t="str">
        <f t="shared" si="2151"/>
        <v/>
      </c>
      <c r="B7182" s="211">
        <f t="shared" si="2152"/>
        <v>0</v>
      </c>
      <c r="C7182" s="212"/>
      <c r="D7182" s="213" t="str">
        <f t="shared" si="2153"/>
        <v/>
      </c>
      <c r="E7182" s="214"/>
      <c r="F7182" s="215">
        <f t="shared" si="2154"/>
        <v>0</v>
      </c>
      <c r="G7182" s="281">
        <f t="shared" si="2155"/>
        <v>0</v>
      </c>
    </row>
    <row r="7183" spans="1:7" s="218" customFormat="1" ht="24" customHeight="1" x14ac:dyDescent="0.2">
      <c r="A7183" s="213" t="str">
        <f t="shared" si="2151"/>
        <v/>
      </c>
      <c r="B7183" s="211">
        <f t="shared" si="2152"/>
        <v>0</v>
      </c>
      <c r="C7183" s="212"/>
      <c r="D7183" s="213" t="str">
        <f t="shared" si="2153"/>
        <v/>
      </c>
      <c r="E7183" s="214"/>
      <c r="F7183" s="215">
        <f t="shared" si="2154"/>
        <v>0</v>
      </c>
      <c r="G7183" s="281">
        <f t="shared" si="2155"/>
        <v>0</v>
      </c>
    </row>
    <row r="7184" spans="1:7" s="218" customFormat="1" ht="24" customHeight="1" x14ac:dyDescent="0.2">
      <c r="A7184" s="213" t="str">
        <f t="shared" si="2151"/>
        <v/>
      </c>
      <c r="B7184" s="211">
        <f t="shared" si="2152"/>
        <v>0</v>
      </c>
      <c r="C7184" s="212"/>
      <c r="D7184" s="213" t="str">
        <f t="shared" si="2153"/>
        <v/>
      </c>
      <c r="E7184" s="214"/>
      <c r="F7184" s="215">
        <f t="shared" si="2154"/>
        <v>0</v>
      </c>
      <c r="G7184" s="281">
        <f t="shared" si="2155"/>
        <v>0</v>
      </c>
    </row>
    <row r="7185" spans="1:7" s="218" customFormat="1" ht="24" customHeight="1" x14ac:dyDescent="0.2">
      <c r="A7185" s="213" t="str">
        <f t="shared" si="2151"/>
        <v/>
      </c>
      <c r="B7185" s="211">
        <f t="shared" si="2152"/>
        <v>0</v>
      </c>
      <c r="C7185" s="212"/>
      <c r="D7185" s="213" t="str">
        <f t="shared" si="2153"/>
        <v/>
      </c>
      <c r="E7185" s="214"/>
      <c r="F7185" s="215">
        <f t="shared" si="2154"/>
        <v>0</v>
      </c>
      <c r="G7185" s="281">
        <f t="shared" si="2155"/>
        <v>0</v>
      </c>
    </row>
    <row r="7186" spans="1:7" ht="24" customHeight="1" x14ac:dyDescent="0.2">
      <c r="A7186" s="282"/>
      <c r="B7186" s="95"/>
      <c r="C7186" s="95"/>
      <c r="D7186" s="101"/>
      <c r="E7186" s="102"/>
      <c r="F7186" s="268" t="s">
        <v>32</v>
      </c>
      <c r="G7186" s="283">
        <f>SUBTOTAL(9,G7178:G7185)</f>
        <v>0</v>
      </c>
    </row>
    <row r="7187" spans="1:7" ht="24" customHeight="1" x14ac:dyDescent="0.2">
      <c r="A7187" s="282"/>
      <c r="B7187" s="95"/>
      <c r="C7187" s="266" t="s">
        <v>606</v>
      </c>
      <c r="D7187" s="101"/>
      <c r="E7187" s="102"/>
      <c r="F7187" s="103"/>
      <c r="G7187" s="284"/>
    </row>
    <row r="7188" spans="1:7" s="218" customFormat="1"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1">
        <f t="shared" ref="G7188:G7196" si="2160">ROUND(E7188*F7188,2)</f>
        <v>0</v>
      </c>
    </row>
    <row r="7189" spans="1:7" s="218" customFormat="1" ht="24" customHeight="1" x14ac:dyDescent="0.2">
      <c r="A7189" s="213" t="str">
        <f t="shared" si="2156"/>
        <v/>
      </c>
      <c r="B7189" s="211" t="str">
        <f t="shared" si="2157"/>
        <v/>
      </c>
      <c r="C7189" s="212"/>
      <c r="D7189" s="213" t="str">
        <f t="shared" si="2158"/>
        <v/>
      </c>
      <c r="E7189" s="214"/>
      <c r="F7189" s="215">
        <f t="shared" si="2159"/>
        <v>0</v>
      </c>
      <c r="G7189" s="281">
        <f t="shared" si="2160"/>
        <v>0</v>
      </c>
    </row>
    <row r="7190" spans="1:7" s="218" customFormat="1" ht="24" customHeight="1" x14ac:dyDescent="0.2">
      <c r="A7190" s="213" t="str">
        <f t="shared" si="2156"/>
        <v/>
      </c>
      <c r="B7190" s="211" t="str">
        <f t="shared" si="2157"/>
        <v/>
      </c>
      <c r="C7190" s="212"/>
      <c r="D7190" s="213" t="str">
        <f t="shared" si="2158"/>
        <v/>
      </c>
      <c r="E7190" s="214"/>
      <c r="F7190" s="215">
        <f t="shared" si="2159"/>
        <v>0</v>
      </c>
      <c r="G7190" s="281">
        <f t="shared" si="2160"/>
        <v>0</v>
      </c>
    </row>
    <row r="7191" spans="1:7" s="218" customFormat="1" ht="24" customHeight="1" x14ac:dyDescent="0.2">
      <c r="A7191" s="213" t="str">
        <f t="shared" si="2156"/>
        <v/>
      </c>
      <c r="B7191" s="211" t="str">
        <f t="shared" si="2157"/>
        <v/>
      </c>
      <c r="C7191" s="212"/>
      <c r="D7191" s="213" t="str">
        <f t="shared" si="2158"/>
        <v/>
      </c>
      <c r="E7191" s="214"/>
      <c r="F7191" s="215">
        <f t="shared" si="2159"/>
        <v>0</v>
      </c>
      <c r="G7191" s="281">
        <f t="shared" si="2160"/>
        <v>0</v>
      </c>
    </row>
    <row r="7192" spans="1:7" s="218" customFormat="1" ht="24" customHeight="1" x14ac:dyDescent="0.2">
      <c r="A7192" s="213" t="str">
        <f t="shared" si="2156"/>
        <v/>
      </c>
      <c r="B7192" s="211" t="str">
        <f t="shared" si="2157"/>
        <v/>
      </c>
      <c r="C7192" s="212"/>
      <c r="D7192" s="213" t="str">
        <f t="shared" si="2158"/>
        <v/>
      </c>
      <c r="E7192" s="214"/>
      <c r="F7192" s="215">
        <f t="shared" si="2159"/>
        <v>0</v>
      </c>
      <c r="G7192" s="281">
        <f t="shared" si="2160"/>
        <v>0</v>
      </c>
    </row>
    <row r="7193" spans="1:7" s="218" customFormat="1" ht="24" customHeight="1" x14ac:dyDescent="0.2">
      <c r="A7193" s="213" t="str">
        <f t="shared" si="2156"/>
        <v/>
      </c>
      <c r="B7193" s="211" t="str">
        <f t="shared" si="2157"/>
        <v/>
      </c>
      <c r="C7193" s="212"/>
      <c r="D7193" s="213" t="str">
        <f t="shared" si="2158"/>
        <v/>
      </c>
      <c r="E7193" s="214"/>
      <c r="F7193" s="215">
        <f t="shared" si="2159"/>
        <v>0</v>
      </c>
      <c r="G7193" s="281">
        <f t="shared" si="2160"/>
        <v>0</v>
      </c>
    </row>
    <row r="7194" spans="1:7" s="218" customFormat="1" ht="24" customHeight="1" x14ac:dyDescent="0.2">
      <c r="A7194" s="213" t="str">
        <f t="shared" si="2156"/>
        <v/>
      </c>
      <c r="B7194" s="211" t="str">
        <f t="shared" si="2157"/>
        <v/>
      </c>
      <c r="C7194" s="212"/>
      <c r="D7194" s="213" t="str">
        <f t="shared" si="2158"/>
        <v/>
      </c>
      <c r="E7194" s="214"/>
      <c r="F7194" s="215">
        <f t="shared" si="2159"/>
        <v>0</v>
      </c>
      <c r="G7194" s="281">
        <f t="shared" si="2160"/>
        <v>0</v>
      </c>
    </row>
    <row r="7195" spans="1:7" s="218" customFormat="1" ht="24" customHeight="1" x14ac:dyDescent="0.2">
      <c r="A7195" s="213" t="str">
        <f t="shared" si="2156"/>
        <v/>
      </c>
      <c r="B7195" s="211" t="str">
        <f t="shared" si="2157"/>
        <v/>
      </c>
      <c r="C7195" s="212"/>
      <c r="D7195" s="213" t="str">
        <f t="shared" si="2158"/>
        <v/>
      </c>
      <c r="E7195" s="214"/>
      <c r="F7195" s="215">
        <f t="shared" si="2159"/>
        <v>0</v>
      </c>
      <c r="G7195" s="281">
        <f t="shared" si="2160"/>
        <v>0</v>
      </c>
    </row>
    <row r="7196" spans="1:7" s="218" customFormat="1" ht="24" customHeight="1" x14ac:dyDescent="0.2">
      <c r="A7196" s="213" t="str">
        <f t="shared" si="2156"/>
        <v/>
      </c>
      <c r="B7196" s="211" t="str">
        <f t="shared" si="2157"/>
        <v/>
      </c>
      <c r="C7196" s="212"/>
      <c r="D7196" s="213" t="str">
        <f t="shared" si="2158"/>
        <v/>
      </c>
      <c r="E7196" s="214"/>
      <c r="F7196" s="215">
        <f t="shared" si="2159"/>
        <v>0</v>
      </c>
      <c r="G7196" s="281">
        <f t="shared" si="2160"/>
        <v>0</v>
      </c>
    </row>
    <row r="7197" spans="1:7" ht="24" customHeight="1" x14ac:dyDescent="0.2">
      <c r="A7197" s="285"/>
      <c r="B7197" s="101"/>
      <c r="C7197" s="95"/>
      <c r="D7197" s="101"/>
      <c r="E7197" s="102"/>
      <c r="F7197" s="268" t="s">
        <v>33</v>
      </c>
      <c r="G7197" s="283">
        <f>SUBTOTAL(9,G7188:G7196)</f>
        <v>0</v>
      </c>
    </row>
    <row r="7198" spans="1:7" ht="24" customHeight="1" x14ac:dyDescent="0.2">
      <c r="A7198" s="286"/>
      <c r="B7198" s="101"/>
      <c r="C7198" s="95"/>
      <c r="D7198" s="101"/>
      <c r="E7198" s="102"/>
      <c r="F7198" s="103"/>
      <c r="G7198" s="284"/>
    </row>
    <row r="7199" spans="1:7" ht="24" customHeight="1" x14ac:dyDescent="0.2">
      <c r="A7199" s="287" t="str">
        <f>B7157</f>
        <v/>
      </c>
      <c r="B7199" s="288" t="str">
        <f>C7157</f>
        <v/>
      </c>
      <c r="C7199" s="109"/>
      <c r="D7199" s="109" t="s">
        <v>34</v>
      </c>
      <c r="E7199" s="110"/>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7" t="str">
        <f>Comitente</f>
        <v>CA.ME. SAN JUAN SOCIEDAD DEL ESTADO</v>
      </c>
      <c r="C7202" s="92"/>
      <c r="D7202" s="98"/>
      <c r="E7202" s="98"/>
      <c r="F7202" s="99"/>
      <c r="G7202" s="273"/>
    </row>
    <row r="7203" spans="1:123" ht="24" customHeight="1" x14ac:dyDescent="0.2">
      <c r="A7203" s="272" t="s">
        <v>603</v>
      </c>
      <c r="B7203" s="97">
        <f>Contratista</f>
        <v>0</v>
      </c>
      <c r="C7203" s="93"/>
      <c r="D7203" s="93"/>
      <c r="E7203" s="93"/>
      <c r="F7203" s="100"/>
      <c r="G7203" s="274"/>
    </row>
    <row r="7204" spans="1:123" ht="24" customHeight="1" x14ac:dyDescent="0.2">
      <c r="A7204" s="272" t="s">
        <v>24</v>
      </c>
      <c r="B7204" s="97" t="str">
        <f>Obra</f>
        <v>CIERRE PERIMETRAL - OBRA CIVIL Ca.Me. SAN JUAN S.E.</v>
      </c>
      <c r="C7204" s="93"/>
      <c r="D7204" s="93"/>
      <c r="E7204" s="93"/>
      <c r="F7204" s="100" t="s">
        <v>38</v>
      </c>
      <c r="G7204" s="275">
        <f>Fecha_Base</f>
        <v>44711</v>
      </c>
    </row>
    <row r="7205" spans="1:123" ht="24" customHeight="1" x14ac:dyDescent="0.2">
      <c r="A7205" s="276" t="s">
        <v>601</v>
      </c>
      <c r="B7205" s="94" t="str">
        <f>Ubicación</f>
        <v>DEPARTAMENTO SARMIENTO</v>
      </c>
      <c r="C7205" s="94"/>
      <c r="D7205" s="101"/>
      <c r="E7205" s="102"/>
      <c r="F7205" s="103"/>
      <c r="G7205" s="277"/>
    </row>
    <row r="7206" spans="1:123" ht="24" customHeight="1" x14ac:dyDescent="0.2">
      <c r="A7206" s="276" t="s">
        <v>39</v>
      </c>
      <c r="B7206" s="104" t="str">
        <f>IFERROR(VALUE(LEFT(B7207,FIND(".",B7207)-1)),"")</f>
        <v/>
      </c>
      <c r="C7206" s="95" t="str">
        <f>IFERROR(VLOOKUP(B7206,Tabla_CyP,2,FALSE),"")</f>
        <v/>
      </c>
      <c r="D7206" s="95"/>
      <c r="E7206" s="102"/>
      <c r="F7206" s="103"/>
      <c r="G7206" s="277"/>
    </row>
    <row r="7207" spans="1:123" ht="24" customHeight="1" x14ac:dyDescent="0.2">
      <c r="A7207" s="276" t="s">
        <v>25</v>
      </c>
      <c r="B7207" s="105" t="str">
        <f>IFERROR(VLOOKUP(COUNTIF($A$1:A7207,"ANALISIS DE PRECIOS"),Tabla_NumeroItem,2,FALSE),"")</f>
        <v/>
      </c>
      <c r="C7207" s="95" t="str">
        <f>IFERROR(VLOOKUP(B7207,Tabla_CyP,2,FALSE),"")</f>
        <v/>
      </c>
      <c r="D7207" s="101"/>
      <c r="E7207" s="102"/>
      <c r="F7207" s="100" t="s">
        <v>26</v>
      </c>
      <c r="G7207" s="278" t="str">
        <f>IFERROR(VLOOKUP(B7207,Tabla_CyP,4,FALSE),"")</f>
        <v/>
      </c>
    </row>
    <row r="7208" spans="1:123" ht="24" customHeight="1" x14ac:dyDescent="0.2">
      <c r="A7208" s="276"/>
      <c r="B7208" s="94"/>
      <c r="C7208" s="95"/>
      <c r="D7208" s="101"/>
      <c r="E7208" s="102"/>
      <c r="F7208" s="103"/>
      <c r="G7208" s="277"/>
    </row>
    <row r="7209" spans="1:123" ht="24" customHeight="1" x14ac:dyDescent="0.2">
      <c r="A7209" s="378" t="s">
        <v>507</v>
      </c>
      <c r="B7209" s="379"/>
      <c r="C7209" s="380" t="s">
        <v>0</v>
      </c>
      <c r="D7209" s="380" t="s">
        <v>27</v>
      </c>
      <c r="E7209" s="386" t="s">
        <v>28</v>
      </c>
      <c r="F7209" s="388" t="s">
        <v>29</v>
      </c>
      <c r="G7209" s="388" t="s">
        <v>30</v>
      </c>
    </row>
    <row r="7210" spans="1:123" s="107" customFormat="1" ht="24" customHeight="1" x14ac:dyDescent="0.2">
      <c r="A7210" s="106" t="s">
        <v>508</v>
      </c>
      <c r="B7210" s="106" t="s">
        <v>509</v>
      </c>
      <c r="C7210" s="381"/>
      <c r="D7210" s="381"/>
      <c r="E7210" s="387"/>
      <c r="F7210" s="389"/>
      <c r="G7210" s="389"/>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customHeight="1" x14ac:dyDescent="0.2">
      <c r="A7211" s="279"/>
      <c r="B7211" s="108"/>
      <c r="C7211" s="267" t="s">
        <v>604</v>
      </c>
      <c r="D7211" s="109"/>
      <c r="E7211" s="110"/>
      <c r="F7211" s="111"/>
      <c r="G7211" s="280"/>
    </row>
    <row r="7212" spans="1:123" s="218" customFormat="1"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1">
        <f>ROUND(E7212*F7212,2)</f>
        <v>0</v>
      </c>
    </row>
    <row r="7213" spans="1:123" s="218" customFormat="1"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1">
        <f t="shared" ref="G7213:G7225" si="2165">ROUND(E7213*F7213,2)</f>
        <v>0</v>
      </c>
    </row>
    <row r="7214" spans="1:123" s="218" customFormat="1" ht="24" customHeight="1" x14ac:dyDescent="0.2">
      <c r="A7214" s="213" t="str">
        <f t="shared" si="2161"/>
        <v/>
      </c>
      <c r="B7214" s="211" t="str">
        <f t="shared" si="2164"/>
        <v/>
      </c>
      <c r="C7214" s="212"/>
      <c r="D7214" s="213" t="str">
        <f t="shared" si="2162"/>
        <v/>
      </c>
      <c r="E7214" s="214"/>
      <c r="F7214" s="215">
        <f t="shared" si="2163"/>
        <v>0</v>
      </c>
      <c r="G7214" s="281">
        <f t="shared" si="2165"/>
        <v>0</v>
      </c>
    </row>
    <row r="7215" spans="1:123" s="218" customFormat="1" ht="24" customHeight="1" x14ac:dyDescent="0.2">
      <c r="A7215" s="213" t="str">
        <f t="shared" si="2161"/>
        <v/>
      </c>
      <c r="B7215" s="211" t="str">
        <f t="shared" si="2164"/>
        <v/>
      </c>
      <c r="C7215" s="212"/>
      <c r="D7215" s="213" t="str">
        <f t="shared" si="2162"/>
        <v/>
      </c>
      <c r="E7215" s="214"/>
      <c r="F7215" s="215">
        <f t="shared" si="2163"/>
        <v>0</v>
      </c>
      <c r="G7215" s="281">
        <f t="shared" si="2165"/>
        <v>0</v>
      </c>
    </row>
    <row r="7216" spans="1:123" s="218" customFormat="1" ht="24" customHeight="1" x14ac:dyDescent="0.2">
      <c r="A7216" s="213" t="str">
        <f t="shared" si="2161"/>
        <v/>
      </c>
      <c r="B7216" s="211" t="str">
        <f t="shared" si="2164"/>
        <v/>
      </c>
      <c r="C7216" s="212"/>
      <c r="D7216" s="213" t="str">
        <f t="shared" si="2162"/>
        <v/>
      </c>
      <c r="E7216" s="214"/>
      <c r="F7216" s="215">
        <f t="shared" si="2163"/>
        <v>0</v>
      </c>
      <c r="G7216" s="281">
        <f t="shared" si="2165"/>
        <v>0</v>
      </c>
    </row>
    <row r="7217" spans="1:7" s="218" customFormat="1" ht="24" customHeight="1" x14ac:dyDescent="0.2">
      <c r="A7217" s="213" t="str">
        <f t="shared" si="2161"/>
        <v/>
      </c>
      <c r="B7217" s="211" t="str">
        <f t="shared" si="2164"/>
        <v/>
      </c>
      <c r="C7217" s="212"/>
      <c r="D7217" s="213" t="str">
        <f t="shared" si="2162"/>
        <v/>
      </c>
      <c r="E7217" s="214"/>
      <c r="F7217" s="215">
        <f t="shared" si="2163"/>
        <v>0</v>
      </c>
      <c r="G7217" s="281">
        <f t="shared" si="2165"/>
        <v>0</v>
      </c>
    </row>
    <row r="7218" spans="1:7" s="218" customFormat="1" ht="24" customHeight="1" x14ac:dyDescent="0.2">
      <c r="A7218" s="213" t="str">
        <f t="shared" si="2161"/>
        <v/>
      </c>
      <c r="B7218" s="211" t="str">
        <f t="shared" si="2164"/>
        <v/>
      </c>
      <c r="C7218" s="212"/>
      <c r="D7218" s="213" t="str">
        <f t="shared" si="2162"/>
        <v/>
      </c>
      <c r="E7218" s="214"/>
      <c r="F7218" s="215">
        <f t="shared" si="2163"/>
        <v>0</v>
      </c>
      <c r="G7218" s="281">
        <f t="shared" si="2165"/>
        <v>0</v>
      </c>
    </row>
    <row r="7219" spans="1:7" s="218" customFormat="1" ht="24" customHeight="1" x14ac:dyDescent="0.2">
      <c r="A7219" s="213" t="str">
        <f t="shared" si="2161"/>
        <v/>
      </c>
      <c r="B7219" s="211" t="str">
        <f t="shared" si="2164"/>
        <v/>
      </c>
      <c r="C7219" s="212"/>
      <c r="D7219" s="213" t="str">
        <f t="shared" si="2162"/>
        <v/>
      </c>
      <c r="E7219" s="214"/>
      <c r="F7219" s="215">
        <f t="shared" si="2163"/>
        <v>0</v>
      </c>
      <c r="G7219" s="281">
        <f t="shared" si="2165"/>
        <v>0</v>
      </c>
    </row>
    <row r="7220" spans="1:7" s="218" customFormat="1" ht="24" customHeight="1" x14ac:dyDescent="0.2">
      <c r="A7220" s="213" t="str">
        <f t="shared" si="2161"/>
        <v/>
      </c>
      <c r="B7220" s="211" t="str">
        <f t="shared" si="2164"/>
        <v/>
      </c>
      <c r="C7220" s="212"/>
      <c r="D7220" s="213" t="str">
        <f t="shared" si="2162"/>
        <v/>
      </c>
      <c r="E7220" s="214"/>
      <c r="F7220" s="215">
        <f t="shared" si="2163"/>
        <v>0</v>
      </c>
      <c r="G7220" s="281">
        <f t="shared" si="2165"/>
        <v>0</v>
      </c>
    </row>
    <row r="7221" spans="1:7" s="218" customFormat="1" ht="24" customHeight="1" x14ac:dyDescent="0.2">
      <c r="A7221" s="213" t="str">
        <f t="shared" si="2161"/>
        <v/>
      </c>
      <c r="B7221" s="211" t="str">
        <f t="shared" si="2164"/>
        <v/>
      </c>
      <c r="C7221" s="212"/>
      <c r="D7221" s="213" t="str">
        <f t="shared" si="2162"/>
        <v/>
      </c>
      <c r="E7221" s="214"/>
      <c r="F7221" s="215">
        <f t="shared" si="2163"/>
        <v>0</v>
      </c>
      <c r="G7221" s="281">
        <f t="shared" si="2165"/>
        <v>0</v>
      </c>
    </row>
    <row r="7222" spans="1:7" s="218" customFormat="1" ht="24" customHeight="1" x14ac:dyDescent="0.2">
      <c r="A7222" s="213" t="str">
        <f t="shared" si="2161"/>
        <v/>
      </c>
      <c r="B7222" s="211" t="str">
        <f t="shared" si="2164"/>
        <v/>
      </c>
      <c r="C7222" s="212"/>
      <c r="D7222" s="213" t="str">
        <f t="shared" si="2162"/>
        <v/>
      </c>
      <c r="E7222" s="214"/>
      <c r="F7222" s="215">
        <f t="shared" si="2163"/>
        <v>0</v>
      </c>
      <c r="G7222" s="281">
        <f t="shared" si="2165"/>
        <v>0</v>
      </c>
    </row>
    <row r="7223" spans="1:7" s="218" customFormat="1" ht="24" customHeight="1" x14ac:dyDescent="0.2">
      <c r="A7223" s="213" t="str">
        <f t="shared" si="2161"/>
        <v/>
      </c>
      <c r="B7223" s="211" t="str">
        <f t="shared" si="2164"/>
        <v/>
      </c>
      <c r="C7223" s="212"/>
      <c r="D7223" s="213" t="str">
        <f t="shared" si="2162"/>
        <v/>
      </c>
      <c r="E7223" s="214"/>
      <c r="F7223" s="215">
        <f t="shared" si="2163"/>
        <v>0</v>
      </c>
      <c r="G7223" s="281">
        <f t="shared" si="2165"/>
        <v>0</v>
      </c>
    </row>
    <row r="7224" spans="1:7" s="218" customFormat="1" ht="24" customHeight="1" x14ac:dyDescent="0.2">
      <c r="A7224" s="213" t="str">
        <f t="shared" si="2161"/>
        <v/>
      </c>
      <c r="B7224" s="211" t="str">
        <f t="shared" si="2164"/>
        <v/>
      </c>
      <c r="C7224" s="212"/>
      <c r="D7224" s="213" t="str">
        <f t="shared" si="2162"/>
        <v/>
      </c>
      <c r="E7224" s="214"/>
      <c r="F7224" s="215">
        <f t="shared" si="2163"/>
        <v>0</v>
      </c>
      <c r="G7224" s="281">
        <f t="shared" si="2165"/>
        <v>0</v>
      </c>
    </row>
    <row r="7225" spans="1:7" s="218" customFormat="1" ht="24" customHeight="1" x14ac:dyDescent="0.2">
      <c r="A7225" s="213" t="str">
        <f t="shared" si="2161"/>
        <v/>
      </c>
      <c r="B7225" s="211" t="str">
        <f t="shared" si="2164"/>
        <v/>
      </c>
      <c r="C7225" s="212"/>
      <c r="D7225" s="213" t="str">
        <f t="shared" si="2162"/>
        <v/>
      </c>
      <c r="E7225" s="214"/>
      <c r="F7225" s="216">
        <f t="shared" si="2163"/>
        <v>0</v>
      </c>
      <c r="G7225" s="281">
        <f t="shared" si="2165"/>
        <v>0</v>
      </c>
    </row>
    <row r="7226" spans="1:7" ht="24" customHeight="1" x14ac:dyDescent="0.2">
      <c r="A7226" s="282"/>
      <c r="B7226" s="95"/>
      <c r="C7226" s="95"/>
      <c r="D7226" s="101"/>
      <c r="E7226" s="102"/>
      <c r="F7226" s="268" t="s">
        <v>31</v>
      </c>
      <c r="G7226" s="283">
        <f>SUBTOTAL(9,G7212:G7225)</f>
        <v>0</v>
      </c>
    </row>
    <row r="7227" spans="1:7" ht="24" customHeight="1" x14ac:dyDescent="0.2">
      <c r="A7227" s="282"/>
      <c r="B7227" s="95"/>
      <c r="C7227" s="266" t="s">
        <v>605</v>
      </c>
      <c r="D7227" s="101"/>
      <c r="E7227" s="102"/>
      <c r="F7227" s="103"/>
      <c r="G7227" s="284"/>
    </row>
    <row r="7228" spans="1:7" s="218" customFormat="1"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1">
        <f>ROUND(E7228*F7228,2)</f>
        <v>0</v>
      </c>
    </row>
    <row r="7229" spans="1:7" s="218" customFormat="1" ht="24" customHeight="1" x14ac:dyDescent="0.2">
      <c r="A7229" s="213" t="str">
        <f t="shared" si="2166"/>
        <v/>
      </c>
      <c r="B7229" s="211">
        <f t="shared" si="2167"/>
        <v>0</v>
      </c>
      <c r="C7229" s="212"/>
      <c r="D7229" s="213" t="str">
        <f t="shared" si="2168"/>
        <v/>
      </c>
      <c r="E7229" s="214"/>
      <c r="F7229" s="217">
        <f t="shared" si="2169"/>
        <v>0</v>
      </c>
      <c r="G7229" s="281">
        <f>ROUND(E7229*F7229,2)</f>
        <v>0</v>
      </c>
    </row>
    <row r="7230" spans="1:7" s="218" customFormat="1" ht="24" customHeight="1" x14ac:dyDescent="0.2">
      <c r="A7230" s="213" t="str">
        <f t="shared" si="2166"/>
        <v/>
      </c>
      <c r="B7230" s="211">
        <f t="shared" si="2167"/>
        <v>0</v>
      </c>
      <c r="C7230" s="212"/>
      <c r="D7230" s="213" t="str">
        <f t="shared" si="2168"/>
        <v/>
      </c>
      <c r="E7230" s="214"/>
      <c r="F7230" s="217">
        <f t="shared" si="2169"/>
        <v>0</v>
      </c>
      <c r="G7230" s="281">
        <f t="shared" ref="G7230:G7235" si="2170">ROUND(E7230*F7230,2)</f>
        <v>0</v>
      </c>
    </row>
    <row r="7231" spans="1:7" s="218" customFormat="1" ht="24" customHeight="1" x14ac:dyDescent="0.2">
      <c r="A7231" s="213" t="str">
        <f t="shared" si="2166"/>
        <v/>
      </c>
      <c r="B7231" s="211">
        <f t="shared" si="2167"/>
        <v>0</v>
      </c>
      <c r="C7231" s="212"/>
      <c r="D7231" s="213" t="str">
        <f t="shared" si="2168"/>
        <v/>
      </c>
      <c r="E7231" s="214"/>
      <c r="F7231" s="217">
        <f t="shared" si="2169"/>
        <v>0</v>
      </c>
      <c r="G7231" s="281">
        <f t="shared" si="2170"/>
        <v>0</v>
      </c>
    </row>
    <row r="7232" spans="1:7" s="218" customFormat="1" ht="24" customHeight="1" x14ac:dyDescent="0.2">
      <c r="A7232" s="213" t="str">
        <f t="shared" si="2166"/>
        <v/>
      </c>
      <c r="B7232" s="211">
        <f t="shared" si="2167"/>
        <v>0</v>
      </c>
      <c r="C7232" s="212"/>
      <c r="D7232" s="213" t="str">
        <f t="shared" si="2168"/>
        <v/>
      </c>
      <c r="E7232" s="214"/>
      <c r="F7232" s="215">
        <f t="shared" si="2169"/>
        <v>0</v>
      </c>
      <c r="G7232" s="281">
        <f t="shared" si="2170"/>
        <v>0</v>
      </c>
    </row>
    <row r="7233" spans="1:7" s="218" customFormat="1" ht="24" customHeight="1" x14ac:dyDescent="0.2">
      <c r="A7233" s="213" t="str">
        <f t="shared" si="2166"/>
        <v/>
      </c>
      <c r="B7233" s="211">
        <f t="shared" si="2167"/>
        <v>0</v>
      </c>
      <c r="C7233" s="212"/>
      <c r="D7233" s="213" t="str">
        <f t="shared" si="2168"/>
        <v/>
      </c>
      <c r="E7233" s="214"/>
      <c r="F7233" s="215">
        <f t="shared" si="2169"/>
        <v>0</v>
      </c>
      <c r="G7233" s="281">
        <f t="shared" si="2170"/>
        <v>0</v>
      </c>
    </row>
    <row r="7234" spans="1:7" s="218" customFormat="1" ht="24" customHeight="1" x14ac:dyDescent="0.2">
      <c r="A7234" s="213" t="str">
        <f t="shared" si="2166"/>
        <v/>
      </c>
      <c r="B7234" s="211">
        <f t="shared" si="2167"/>
        <v>0</v>
      </c>
      <c r="C7234" s="212"/>
      <c r="D7234" s="213" t="str">
        <f t="shared" si="2168"/>
        <v/>
      </c>
      <c r="E7234" s="214"/>
      <c r="F7234" s="215">
        <f t="shared" si="2169"/>
        <v>0</v>
      </c>
      <c r="G7234" s="281">
        <f t="shared" si="2170"/>
        <v>0</v>
      </c>
    </row>
    <row r="7235" spans="1:7" s="218" customFormat="1" ht="24" customHeight="1" x14ac:dyDescent="0.2">
      <c r="A7235" s="213" t="str">
        <f t="shared" si="2166"/>
        <v/>
      </c>
      <c r="B7235" s="211">
        <f t="shared" si="2167"/>
        <v>0</v>
      </c>
      <c r="C7235" s="212"/>
      <c r="D7235" s="213" t="str">
        <f t="shared" si="2168"/>
        <v/>
      </c>
      <c r="E7235" s="214"/>
      <c r="F7235" s="215">
        <f t="shared" si="2169"/>
        <v>0</v>
      </c>
      <c r="G7235" s="281">
        <f t="shared" si="2170"/>
        <v>0</v>
      </c>
    </row>
    <row r="7236" spans="1:7" ht="24" customHeight="1" x14ac:dyDescent="0.2">
      <c r="A7236" s="282"/>
      <c r="B7236" s="95"/>
      <c r="C7236" s="95"/>
      <c r="D7236" s="101"/>
      <c r="E7236" s="102"/>
      <c r="F7236" s="268" t="s">
        <v>32</v>
      </c>
      <c r="G7236" s="283">
        <f>SUBTOTAL(9,G7228:G7235)</f>
        <v>0</v>
      </c>
    </row>
    <row r="7237" spans="1:7" ht="24" customHeight="1" x14ac:dyDescent="0.2">
      <c r="A7237" s="282"/>
      <c r="B7237" s="95"/>
      <c r="C7237" s="266" t="s">
        <v>606</v>
      </c>
      <c r="D7237" s="101"/>
      <c r="E7237" s="102"/>
      <c r="F7237" s="103"/>
      <c r="G7237" s="284"/>
    </row>
    <row r="7238" spans="1:7" s="218" customFormat="1"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1">
        <f t="shared" ref="G7238:G7246" si="2175">ROUND(E7238*F7238,2)</f>
        <v>0</v>
      </c>
    </row>
    <row r="7239" spans="1:7" s="218" customFormat="1" ht="24" customHeight="1" x14ac:dyDescent="0.2">
      <c r="A7239" s="213" t="str">
        <f t="shared" si="2171"/>
        <v/>
      </c>
      <c r="B7239" s="211" t="str">
        <f t="shared" si="2172"/>
        <v/>
      </c>
      <c r="C7239" s="212"/>
      <c r="D7239" s="213" t="str">
        <f t="shared" si="2173"/>
        <v/>
      </c>
      <c r="E7239" s="214"/>
      <c r="F7239" s="215">
        <f t="shared" si="2174"/>
        <v>0</v>
      </c>
      <c r="G7239" s="281">
        <f t="shared" si="2175"/>
        <v>0</v>
      </c>
    </row>
    <row r="7240" spans="1:7" s="218" customFormat="1" ht="24" customHeight="1" x14ac:dyDescent="0.2">
      <c r="A7240" s="213" t="str">
        <f t="shared" si="2171"/>
        <v/>
      </c>
      <c r="B7240" s="211" t="str">
        <f t="shared" si="2172"/>
        <v/>
      </c>
      <c r="C7240" s="212"/>
      <c r="D7240" s="213" t="str">
        <f t="shared" si="2173"/>
        <v/>
      </c>
      <c r="E7240" s="214"/>
      <c r="F7240" s="215">
        <f t="shared" si="2174"/>
        <v>0</v>
      </c>
      <c r="G7240" s="281">
        <f t="shared" si="2175"/>
        <v>0</v>
      </c>
    </row>
    <row r="7241" spans="1:7" s="218" customFormat="1" ht="24" customHeight="1" x14ac:dyDescent="0.2">
      <c r="A7241" s="213" t="str">
        <f t="shared" si="2171"/>
        <v/>
      </c>
      <c r="B7241" s="211" t="str">
        <f t="shared" si="2172"/>
        <v/>
      </c>
      <c r="C7241" s="212"/>
      <c r="D7241" s="213" t="str">
        <f t="shared" si="2173"/>
        <v/>
      </c>
      <c r="E7241" s="214"/>
      <c r="F7241" s="215">
        <f t="shared" si="2174"/>
        <v>0</v>
      </c>
      <c r="G7241" s="281">
        <f t="shared" si="2175"/>
        <v>0</v>
      </c>
    </row>
    <row r="7242" spans="1:7" s="218" customFormat="1" ht="24" customHeight="1" x14ac:dyDescent="0.2">
      <c r="A7242" s="213" t="str">
        <f t="shared" si="2171"/>
        <v/>
      </c>
      <c r="B7242" s="211" t="str">
        <f t="shared" si="2172"/>
        <v/>
      </c>
      <c r="C7242" s="212"/>
      <c r="D7242" s="213" t="str">
        <f t="shared" si="2173"/>
        <v/>
      </c>
      <c r="E7242" s="214"/>
      <c r="F7242" s="215">
        <f t="shared" si="2174"/>
        <v>0</v>
      </c>
      <c r="G7242" s="281">
        <f t="shared" si="2175"/>
        <v>0</v>
      </c>
    </row>
    <row r="7243" spans="1:7" s="218" customFormat="1" ht="24" customHeight="1" x14ac:dyDescent="0.2">
      <c r="A7243" s="213" t="str">
        <f t="shared" si="2171"/>
        <v/>
      </c>
      <c r="B7243" s="211" t="str">
        <f t="shared" si="2172"/>
        <v/>
      </c>
      <c r="C7243" s="212"/>
      <c r="D7243" s="213" t="str">
        <f t="shared" si="2173"/>
        <v/>
      </c>
      <c r="E7243" s="214"/>
      <c r="F7243" s="215">
        <f t="shared" si="2174"/>
        <v>0</v>
      </c>
      <c r="G7243" s="281">
        <f t="shared" si="2175"/>
        <v>0</v>
      </c>
    </row>
    <row r="7244" spans="1:7" s="218" customFormat="1" ht="24" customHeight="1" x14ac:dyDescent="0.2">
      <c r="A7244" s="213" t="str">
        <f t="shared" si="2171"/>
        <v/>
      </c>
      <c r="B7244" s="211" t="str">
        <f t="shared" si="2172"/>
        <v/>
      </c>
      <c r="C7244" s="212"/>
      <c r="D7244" s="213" t="str">
        <f t="shared" si="2173"/>
        <v/>
      </c>
      <c r="E7244" s="214"/>
      <c r="F7244" s="215">
        <f t="shared" si="2174"/>
        <v>0</v>
      </c>
      <c r="G7244" s="281">
        <f t="shared" si="2175"/>
        <v>0</v>
      </c>
    </row>
    <row r="7245" spans="1:7" s="218" customFormat="1" ht="24" customHeight="1" x14ac:dyDescent="0.2">
      <c r="A7245" s="213" t="str">
        <f t="shared" si="2171"/>
        <v/>
      </c>
      <c r="B7245" s="211" t="str">
        <f t="shared" si="2172"/>
        <v/>
      </c>
      <c r="C7245" s="212"/>
      <c r="D7245" s="213" t="str">
        <f t="shared" si="2173"/>
        <v/>
      </c>
      <c r="E7245" s="214"/>
      <c r="F7245" s="215">
        <f t="shared" si="2174"/>
        <v>0</v>
      </c>
      <c r="G7245" s="281">
        <f t="shared" si="2175"/>
        <v>0</v>
      </c>
    </row>
    <row r="7246" spans="1:7" s="218" customFormat="1" ht="24" customHeight="1" x14ac:dyDescent="0.2">
      <c r="A7246" s="213" t="str">
        <f t="shared" si="2171"/>
        <v/>
      </c>
      <c r="B7246" s="211" t="str">
        <f t="shared" si="2172"/>
        <v/>
      </c>
      <c r="C7246" s="212"/>
      <c r="D7246" s="213" t="str">
        <f t="shared" si="2173"/>
        <v/>
      </c>
      <c r="E7246" s="214"/>
      <c r="F7246" s="215">
        <f t="shared" si="2174"/>
        <v>0</v>
      </c>
      <c r="G7246" s="281">
        <f t="shared" si="2175"/>
        <v>0</v>
      </c>
    </row>
    <row r="7247" spans="1:7" ht="24" customHeight="1" x14ac:dyDescent="0.2">
      <c r="A7247" s="285"/>
      <c r="B7247" s="101"/>
      <c r="C7247" s="95"/>
      <c r="D7247" s="101"/>
      <c r="E7247" s="102"/>
      <c r="F7247" s="268" t="s">
        <v>33</v>
      </c>
      <c r="G7247" s="283">
        <f>SUBTOTAL(9,G7238:G7246)</f>
        <v>0</v>
      </c>
    </row>
    <row r="7248" spans="1:7" ht="24" customHeight="1" x14ac:dyDescent="0.2">
      <c r="A7248" s="286"/>
      <c r="B7248" s="101"/>
      <c r="C7248" s="95"/>
      <c r="D7248" s="101"/>
      <c r="E7248" s="102"/>
      <c r="F7248" s="103"/>
      <c r="G7248" s="284"/>
    </row>
    <row r="7249" spans="1:123" ht="24" customHeight="1" x14ac:dyDescent="0.2">
      <c r="A7249" s="287" t="str">
        <f>B7207</f>
        <v/>
      </c>
      <c r="B7249" s="288" t="str">
        <f>C7207</f>
        <v/>
      </c>
      <c r="C7249" s="109"/>
      <c r="D7249" s="109" t="s">
        <v>34</v>
      </c>
      <c r="E7249" s="110"/>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7" t="str">
        <f>Comitente</f>
        <v>CA.ME. SAN JUAN SOCIEDAD DEL ESTADO</v>
      </c>
      <c r="C7252" s="92"/>
      <c r="D7252" s="98"/>
      <c r="E7252" s="98"/>
      <c r="F7252" s="99"/>
      <c r="G7252" s="273"/>
    </row>
    <row r="7253" spans="1:123" ht="24" customHeight="1" x14ac:dyDescent="0.2">
      <c r="A7253" s="272" t="s">
        <v>603</v>
      </c>
      <c r="B7253" s="97">
        <f>Contratista</f>
        <v>0</v>
      </c>
      <c r="C7253" s="93"/>
      <c r="D7253" s="93"/>
      <c r="E7253" s="93"/>
      <c r="F7253" s="100"/>
      <c r="G7253" s="274"/>
    </row>
    <row r="7254" spans="1:123" ht="24" customHeight="1" x14ac:dyDescent="0.2">
      <c r="A7254" s="272" t="s">
        <v>24</v>
      </c>
      <c r="B7254" s="97" t="str">
        <f>Obra</f>
        <v>CIERRE PERIMETRAL - OBRA CIVIL Ca.Me. SAN JUAN S.E.</v>
      </c>
      <c r="C7254" s="93"/>
      <c r="D7254" s="93"/>
      <c r="E7254" s="93"/>
      <c r="F7254" s="100" t="s">
        <v>38</v>
      </c>
      <c r="G7254" s="275">
        <f>Fecha_Base</f>
        <v>44711</v>
      </c>
    </row>
    <row r="7255" spans="1:123" ht="24" customHeight="1" x14ac:dyDescent="0.2">
      <c r="A7255" s="276" t="s">
        <v>601</v>
      </c>
      <c r="B7255" s="94" t="str">
        <f>Ubicación</f>
        <v>DEPARTAMENTO SARMIENTO</v>
      </c>
      <c r="C7255" s="94"/>
      <c r="D7255" s="101"/>
      <c r="E7255" s="102"/>
      <c r="F7255" s="103"/>
      <c r="G7255" s="277"/>
    </row>
    <row r="7256" spans="1:123" ht="24" customHeight="1" x14ac:dyDescent="0.2">
      <c r="A7256" s="276" t="s">
        <v>39</v>
      </c>
      <c r="B7256" s="104" t="str">
        <f>IFERROR(VALUE(LEFT(B7257,FIND(".",B7257)-1)),"")</f>
        <v/>
      </c>
      <c r="C7256" s="95" t="str">
        <f>IFERROR(VLOOKUP(B7256,Tabla_CyP,2,FALSE),"")</f>
        <v/>
      </c>
      <c r="D7256" s="95"/>
      <c r="E7256" s="102"/>
      <c r="F7256" s="103"/>
      <c r="G7256" s="277"/>
    </row>
    <row r="7257" spans="1:123" ht="24" customHeight="1" x14ac:dyDescent="0.2">
      <c r="A7257" s="276" t="s">
        <v>25</v>
      </c>
      <c r="B7257" s="105" t="str">
        <f>IFERROR(VLOOKUP(COUNTIF($A$1:A7257,"ANALISIS DE PRECIOS"),Tabla_NumeroItem,2,FALSE),"")</f>
        <v/>
      </c>
      <c r="C7257" s="95" t="str">
        <f>IFERROR(VLOOKUP(B7257,Tabla_CyP,2,FALSE),"")</f>
        <v/>
      </c>
      <c r="D7257" s="101"/>
      <c r="E7257" s="102"/>
      <c r="F7257" s="100" t="s">
        <v>26</v>
      </c>
      <c r="G7257" s="278" t="str">
        <f>IFERROR(VLOOKUP(B7257,Tabla_CyP,4,FALSE),"")</f>
        <v/>
      </c>
    </row>
    <row r="7258" spans="1:123" ht="24" customHeight="1" x14ac:dyDescent="0.2">
      <c r="A7258" s="276"/>
      <c r="B7258" s="94"/>
      <c r="C7258" s="95"/>
      <c r="D7258" s="101"/>
      <c r="E7258" s="102"/>
      <c r="F7258" s="103"/>
      <c r="G7258" s="277"/>
    </row>
    <row r="7259" spans="1:123" ht="24" customHeight="1" x14ac:dyDescent="0.2">
      <c r="A7259" s="378" t="s">
        <v>507</v>
      </c>
      <c r="B7259" s="379"/>
      <c r="C7259" s="380" t="s">
        <v>0</v>
      </c>
      <c r="D7259" s="380" t="s">
        <v>27</v>
      </c>
      <c r="E7259" s="386" t="s">
        <v>28</v>
      </c>
      <c r="F7259" s="388" t="s">
        <v>29</v>
      </c>
      <c r="G7259" s="388" t="s">
        <v>30</v>
      </c>
    </row>
    <row r="7260" spans="1:123" s="107" customFormat="1" ht="24" customHeight="1" x14ac:dyDescent="0.2">
      <c r="A7260" s="106" t="s">
        <v>508</v>
      </c>
      <c r="B7260" s="106" t="s">
        <v>509</v>
      </c>
      <c r="C7260" s="381"/>
      <c r="D7260" s="381"/>
      <c r="E7260" s="387"/>
      <c r="F7260" s="389"/>
      <c r="G7260" s="389"/>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customHeight="1" x14ac:dyDescent="0.2">
      <c r="A7261" s="279"/>
      <c r="B7261" s="108"/>
      <c r="C7261" s="267" t="s">
        <v>604</v>
      </c>
      <c r="D7261" s="109"/>
      <c r="E7261" s="110"/>
      <c r="F7261" s="111"/>
      <c r="G7261" s="280"/>
    </row>
    <row r="7262" spans="1:123" s="218" customFormat="1"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1">
        <f>ROUND(E7262*F7262,2)</f>
        <v>0</v>
      </c>
    </row>
    <row r="7263" spans="1:123" s="218" customFormat="1"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1">
        <f t="shared" ref="G7263:G7275" si="2180">ROUND(E7263*F7263,2)</f>
        <v>0</v>
      </c>
    </row>
    <row r="7264" spans="1:123" s="218" customFormat="1" ht="24" customHeight="1" x14ac:dyDescent="0.2">
      <c r="A7264" s="213" t="str">
        <f t="shared" si="2176"/>
        <v/>
      </c>
      <c r="B7264" s="211" t="str">
        <f t="shared" si="2179"/>
        <v/>
      </c>
      <c r="C7264" s="212"/>
      <c r="D7264" s="213" t="str">
        <f t="shared" si="2177"/>
        <v/>
      </c>
      <c r="E7264" s="214"/>
      <c r="F7264" s="215">
        <f t="shared" si="2178"/>
        <v>0</v>
      </c>
      <c r="G7264" s="281">
        <f t="shared" si="2180"/>
        <v>0</v>
      </c>
    </row>
    <row r="7265" spans="1:7" s="218" customFormat="1" ht="24" customHeight="1" x14ac:dyDescent="0.2">
      <c r="A7265" s="213" t="str">
        <f t="shared" si="2176"/>
        <v/>
      </c>
      <c r="B7265" s="211" t="str">
        <f t="shared" si="2179"/>
        <v/>
      </c>
      <c r="C7265" s="212"/>
      <c r="D7265" s="213" t="str">
        <f t="shared" si="2177"/>
        <v/>
      </c>
      <c r="E7265" s="214"/>
      <c r="F7265" s="215">
        <f t="shared" si="2178"/>
        <v>0</v>
      </c>
      <c r="G7265" s="281">
        <f t="shared" si="2180"/>
        <v>0</v>
      </c>
    </row>
    <row r="7266" spans="1:7" s="218" customFormat="1" ht="24" customHeight="1" x14ac:dyDescent="0.2">
      <c r="A7266" s="213" t="str">
        <f t="shared" si="2176"/>
        <v/>
      </c>
      <c r="B7266" s="211" t="str">
        <f t="shared" si="2179"/>
        <v/>
      </c>
      <c r="C7266" s="212"/>
      <c r="D7266" s="213" t="str">
        <f t="shared" si="2177"/>
        <v/>
      </c>
      <c r="E7266" s="214"/>
      <c r="F7266" s="215">
        <f t="shared" si="2178"/>
        <v>0</v>
      </c>
      <c r="G7266" s="281">
        <f t="shared" si="2180"/>
        <v>0</v>
      </c>
    </row>
    <row r="7267" spans="1:7" s="218" customFormat="1" ht="24" customHeight="1" x14ac:dyDescent="0.2">
      <c r="A7267" s="213" t="str">
        <f t="shared" si="2176"/>
        <v/>
      </c>
      <c r="B7267" s="211" t="str">
        <f t="shared" si="2179"/>
        <v/>
      </c>
      <c r="C7267" s="212"/>
      <c r="D7267" s="213" t="str">
        <f t="shared" si="2177"/>
        <v/>
      </c>
      <c r="E7267" s="214"/>
      <c r="F7267" s="215">
        <f t="shared" si="2178"/>
        <v>0</v>
      </c>
      <c r="G7267" s="281">
        <f t="shared" si="2180"/>
        <v>0</v>
      </c>
    </row>
    <row r="7268" spans="1:7" s="218" customFormat="1" ht="24" customHeight="1" x14ac:dyDescent="0.2">
      <c r="A7268" s="213" t="str">
        <f t="shared" si="2176"/>
        <v/>
      </c>
      <c r="B7268" s="211" t="str">
        <f t="shared" si="2179"/>
        <v/>
      </c>
      <c r="C7268" s="212"/>
      <c r="D7268" s="213" t="str">
        <f t="shared" si="2177"/>
        <v/>
      </c>
      <c r="E7268" s="214"/>
      <c r="F7268" s="215">
        <f t="shared" si="2178"/>
        <v>0</v>
      </c>
      <c r="G7268" s="281">
        <f t="shared" si="2180"/>
        <v>0</v>
      </c>
    </row>
    <row r="7269" spans="1:7" s="218" customFormat="1" ht="24" customHeight="1" x14ac:dyDescent="0.2">
      <c r="A7269" s="213" t="str">
        <f t="shared" si="2176"/>
        <v/>
      </c>
      <c r="B7269" s="211" t="str">
        <f t="shared" si="2179"/>
        <v/>
      </c>
      <c r="C7269" s="212"/>
      <c r="D7269" s="213" t="str">
        <f t="shared" si="2177"/>
        <v/>
      </c>
      <c r="E7269" s="214"/>
      <c r="F7269" s="215">
        <f t="shared" si="2178"/>
        <v>0</v>
      </c>
      <c r="G7269" s="281">
        <f t="shared" si="2180"/>
        <v>0</v>
      </c>
    </row>
    <row r="7270" spans="1:7" s="218" customFormat="1" ht="24" customHeight="1" x14ac:dyDescent="0.2">
      <c r="A7270" s="213" t="str">
        <f t="shared" si="2176"/>
        <v/>
      </c>
      <c r="B7270" s="211" t="str">
        <f t="shared" si="2179"/>
        <v/>
      </c>
      <c r="C7270" s="212"/>
      <c r="D7270" s="213" t="str">
        <f t="shared" si="2177"/>
        <v/>
      </c>
      <c r="E7270" s="214"/>
      <c r="F7270" s="215">
        <f t="shared" si="2178"/>
        <v>0</v>
      </c>
      <c r="G7270" s="281">
        <f t="shared" si="2180"/>
        <v>0</v>
      </c>
    </row>
    <row r="7271" spans="1:7" s="218" customFormat="1" ht="24" customHeight="1" x14ac:dyDescent="0.2">
      <c r="A7271" s="213" t="str">
        <f t="shared" si="2176"/>
        <v/>
      </c>
      <c r="B7271" s="211" t="str">
        <f t="shared" si="2179"/>
        <v/>
      </c>
      <c r="C7271" s="212"/>
      <c r="D7271" s="213" t="str">
        <f t="shared" si="2177"/>
        <v/>
      </c>
      <c r="E7271" s="214"/>
      <c r="F7271" s="215">
        <f t="shared" si="2178"/>
        <v>0</v>
      </c>
      <c r="G7271" s="281">
        <f t="shared" si="2180"/>
        <v>0</v>
      </c>
    </row>
    <row r="7272" spans="1:7" s="218" customFormat="1" ht="24" customHeight="1" x14ac:dyDescent="0.2">
      <c r="A7272" s="213" t="str">
        <f t="shared" si="2176"/>
        <v/>
      </c>
      <c r="B7272" s="211" t="str">
        <f t="shared" si="2179"/>
        <v/>
      </c>
      <c r="C7272" s="212"/>
      <c r="D7272" s="213" t="str">
        <f t="shared" si="2177"/>
        <v/>
      </c>
      <c r="E7272" s="214"/>
      <c r="F7272" s="215">
        <f t="shared" si="2178"/>
        <v>0</v>
      </c>
      <c r="G7272" s="281">
        <f t="shared" si="2180"/>
        <v>0</v>
      </c>
    </row>
    <row r="7273" spans="1:7" s="218" customFormat="1" ht="24" customHeight="1" x14ac:dyDescent="0.2">
      <c r="A7273" s="213" t="str">
        <f t="shared" si="2176"/>
        <v/>
      </c>
      <c r="B7273" s="211" t="str">
        <f t="shared" si="2179"/>
        <v/>
      </c>
      <c r="C7273" s="212"/>
      <c r="D7273" s="213" t="str">
        <f t="shared" si="2177"/>
        <v/>
      </c>
      <c r="E7273" s="214"/>
      <c r="F7273" s="215">
        <f t="shared" si="2178"/>
        <v>0</v>
      </c>
      <c r="G7273" s="281">
        <f t="shared" si="2180"/>
        <v>0</v>
      </c>
    </row>
    <row r="7274" spans="1:7" s="218" customFormat="1" ht="24" customHeight="1" x14ac:dyDescent="0.2">
      <c r="A7274" s="213" t="str">
        <f t="shared" si="2176"/>
        <v/>
      </c>
      <c r="B7274" s="211" t="str">
        <f t="shared" si="2179"/>
        <v/>
      </c>
      <c r="C7274" s="212"/>
      <c r="D7274" s="213" t="str">
        <f t="shared" si="2177"/>
        <v/>
      </c>
      <c r="E7274" s="214"/>
      <c r="F7274" s="215">
        <f t="shared" si="2178"/>
        <v>0</v>
      </c>
      <c r="G7274" s="281">
        <f t="shared" si="2180"/>
        <v>0</v>
      </c>
    </row>
    <row r="7275" spans="1:7" s="218" customFormat="1" ht="24" customHeight="1" x14ac:dyDescent="0.2">
      <c r="A7275" s="213" t="str">
        <f t="shared" si="2176"/>
        <v/>
      </c>
      <c r="B7275" s="211" t="str">
        <f t="shared" si="2179"/>
        <v/>
      </c>
      <c r="C7275" s="212"/>
      <c r="D7275" s="213" t="str">
        <f t="shared" si="2177"/>
        <v/>
      </c>
      <c r="E7275" s="214"/>
      <c r="F7275" s="216">
        <f t="shared" si="2178"/>
        <v>0</v>
      </c>
      <c r="G7275" s="281">
        <f t="shared" si="2180"/>
        <v>0</v>
      </c>
    </row>
    <row r="7276" spans="1:7" ht="24" customHeight="1" x14ac:dyDescent="0.2">
      <c r="A7276" s="282"/>
      <c r="B7276" s="95"/>
      <c r="C7276" s="95"/>
      <c r="D7276" s="101"/>
      <c r="E7276" s="102"/>
      <c r="F7276" s="268" t="s">
        <v>31</v>
      </c>
      <c r="G7276" s="283">
        <f>SUBTOTAL(9,G7262:G7275)</f>
        <v>0</v>
      </c>
    </row>
    <row r="7277" spans="1:7" ht="24" customHeight="1" x14ac:dyDescent="0.2">
      <c r="A7277" s="282"/>
      <c r="B7277" s="95"/>
      <c r="C7277" s="266" t="s">
        <v>605</v>
      </c>
      <c r="D7277" s="101"/>
      <c r="E7277" s="102"/>
      <c r="F7277" s="103"/>
      <c r="G7277" s="284"/>
    </row>
    <row r="7278" spans="1:7" s="218" customFormat="1"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1">
        <f>ROUND(E7278*F7278,2)</f>
        <v>0</v>
      </c>
    </row>
    <row r="7279" spans="1:7" s="218" customFormat="1" ht="24" customHeight="1" x14ac:dyDescent="0.2">
      <c r="A7279" s="213" t="str">
        <f t="shared" si="2181"/>
        <v/>
      </c>
      <c r="B7279" s="211">
        <f t="shared" si="2182"/>
        <v>0</v>
      </c>
      <c r="C7279" s="212"/>
      <c r="D7279" s="213" t="str">
        <f t="shared" si="2183"/>
        <v/>
      </c>
      <c r="E7279" s="214"/>
      <c r="F7279" s="217">
        <f t="shared" si="2184"/>
        <v>0</v>
      </c>
      <c r="G7279" s="281">
        <f>ROUND(E7279*F7279,2)</f>
        <v>0</v>
      </c>
    </row>
    <row r="7280" spans="1:7" s="218" customFormat="1" ht="24" customHeight="1" x14ac:dyDescent="0.2">
      <c r="A7280" s="213" t="str">
        <f t="shared" si="2181"/>
        <v/>
      </c>
      <c r="B7280" s="211">
        <f t="shared" si="2182"/>
        <v>0</v>
      </c>
      <c r="C7280" s="212"/>
      <c r="D7280" s="213" t="str">
        <f t="shared" si="2183"/>
        <v/>
      </c>
      <c r="E7280" s="214"/>
      <c r="F7280" s="217">
        <f t="shared" si="2184"/>
        <v>0</v>
      </c>
      <c r="G7280" s="281">
        <f t="shared" ref="G7280:G7285" si="2185">ROUND(E7280*F7280,2)</f>
        <v>0</v>
      </c>
    </row>
    <row r="7281" spans="1:7" s="218" customFormat="1" ht="24" customHeight="1" x14ac:dyDescent="0.2">
      <c r="A7281" s="213" t="str">
        <f t="shared" si="2181"/>
        <v/>
      </c>
      <c r="B7281" s="211">
        <f t="shared" si="2182"/>
        <v>0</v>
      </c>
      <c r="C7281" s="212"/>
      <c r="D7281" s="213" t="str">
        <f t="shared" si="2183"/>
        <v/>
      </c>
      <c r="E7281" s="214"/>
      <c r="F7281" s="217">
        <f t="shared" si="2184"/>
        <v>0</v>
      </c>
      <c r="G7281" s="281">
        <f t="shared" si="2185"/>
        <v>0</v>
      </c>
    </row>
    <row r="7282" spans="1:7" s="218" customFormat="1" ht="24" customHeight="1" x14ac:dyDescent="0.2">
      <c r="A7282" s="213" t="str">
        <f t="shared" si="2181"/>
        <v/>
      </c>
      <c r="B7282" s="211">
        <f t="shared" si="2182"/>
        <v>0</v>
      </c>
      <c r="C7282" s="212"/>
      <c r="D7282" s="213" t="str">
        <f t="shared" si="2183"/>
        <v/>
      </c>
      <c r="E7282" s="214"/>
      <c r="F7282" s="215">
        <f t="shared" si="2184"/>
        <v>0</v>
      </c>
      <c r="G7282" s="281">
        <f t="shared" si="2185"/>
        <v>0</v>
      </c>
    </row>
    <row r="7283" spans="1:7" s="218" customFormat="1" ht="24" customHeight="1" x14ac:dyDescent="0.2">
      <c r="A7283" s="213" t="str">
        <f t="shared" si="2181"/>
        <v/>
      </c>
      <c r="B7283" s="211">
        <f t="shared" si="2182"/>
        <v>0</v>
      </c>
      <c r="C7283" s="212"/>
      <c r="D7283" s="213" t="str">
        <f t="shared" si="2183"/>
        <v/>
      </c>
      <c r="E7283" s="214"/>
      <c r="F7283" s="215">
        <f t="shared" si="2184"/>
        <v>0</v>
      </c>
      <c r="G7283" s="281">
        <f t="shared" si="2185"/>
        <v>0</v>
      </c>
    </row>
    <row r="7284" spans="1:7" s="218" customFormat="1" ht="24" customHeight="1" x14ac:dyDescent="0.2">
      <c r="A7284" s="213" t="str">
        <f t="shared" si="2181"/>
        <v/>
      </c>
      <c r="B7284" s="211">
        <f t="shared" si="2182"/>
        <v>0</v>
      </c>
      <c r="C7284" s="212"/>
      <c r="D7284" s="213" t="str">
        <f t="shared" si="2183"/>
        <v/>
      </c>
      <c r="E7284" s="214"/>
      <c r="F7284" s="215">
        <f t="shared" si="2184"/>
        <v>0</v>
      </c>
      <c r="G7284" s="281">
        <f t="shared" si="2185"/>
        <v>0</v>
      </c>
    </row>
    <row r="7285" spans="1:7" s="218" customFormat="1" ht="24" customHeight="1" x14ac:dyDescent="0.2">
      <c r="A7285" s="213" t="str">
        <f t="shared" si="2181"/>
        <v/>
      </c>
      <c r="B7285" s="211">
        <f t="shared" si="2182"/>
        <v>0</v>
      </c>
      <c r="C7285" s="212"/>
      <c r="D7285" s="213" t="str">
        <f t="shared" si="2183"/>
        <v/>
      </c>
      <c r="E7285" s="214"/>
      <c r="F7285" s="215">
        <f t="shared" si="2184"/>
        <v>0</v>
      </c>
      <c r="G7285" s="281">
        <f t="shared" si="2185"/>
        <v>0</v>
      </c>
    </row>
    <row r="7286" spans="1:7" ht="24" customHeight="1" x14ac:dyDescent="0.2">
      <c r="A7286" s="282"/>
      <c r="B7286" s="95"/>
      <c r="C7286" s="95"/>
      <c r="D7286" s="101"/>
      <c r="E7286" s="102"/>
      <c r="F7286" s="268" t="s">
        <v>32</v>
      </c>
      <c r="G7286" s="283">
        <f>SUBTOTAL(9,G7278:G7285)</f>
        <v>0</v>
      </c>
    </row>
    <row r="7287" spans="1:7" ht="24" customHeight="1" x14ac:dyDescent="0.2">
      <c r="A7287" s="282"/>
      <c r="B7287" s="95"/>
      <c r="C7287" s="266" t="s">
        <v>606</v>
      </c>
      <c r="D7287" s="101"/>
      <c r="E7287" s="102"/>
      <c r="F7287" s="103"/>
      <c r="G7287" s="284"/>
    </row>
    <row r="7288" spans="1:7" s="218" customFormat="1"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1">
        <f t="shared" ref="G7288:G7296" si="2190">ROUND(E7288*F7288,2)</f>
        <v>0</v>
      </c>
    </row>
    <row r="7289" spans="1:7" s="218" customFormat="1" ht="24" customHeight="1" x14ac:dyDescent="0.2">
      <c r="A7289" s="213" t="str">
        <f t="shared" si="2186"/>
        <v/>
      </c>
      <c r="B7289" s="211" t="str">
        <f t="shared" si="2187"/>
        <v/>
      </c>
      <c r="C7289" s="212"/>
      <c r="D7289" s="213" t="str">
        <f t="shared" si="2188"/>
        <v/>
      </c>
      <c r="E7289" s="214"/>
      <c r="F7289" s="215">
        <f t="shared" si="2189"/>
        <v>0</v>
      </c>
      <c r="G7289" s="281">
        <f t="shared" si="2190"/>
        <v>0</v>
      </c>
    </row>
    <row r="7290" spans="1:7" s="218" customFormat="1" ht="24" customHeight="1" x14ac:dyDescent="0.2">
      <c r="A7290" s="213" t="str">
        <f t="shared" si="2186"/>
        <v/>
      </c>
      <c r="B7290" s="211" t="str">
        <f t="shared" si="2187"/>
        <v/>
      </c>
      <c r="C7290" s="212"/>
      <c r="D7290" s="213" t="str">
        <f t="shared" si="2188"/>
        <v/>
      </c>
      <c r="E7290" s="214"/>
      <c r="F7290" s="215">
        <f t="shared" si="2189"/>
        <v>0</v>
      </c>
      <c r="G7290" s="281">
        <f t="shared" si="2190"/>
        <v>0</v>
      </c>
    </row>
    <row r="7291" spans="1:7" s="218" customFormat="1" ht="24" customHeight="1" x14ac:dyDescent="0.2">
      <c r="A7291" s="213" t="str">
        <f t="shared" si="2186"/>
        <v/>
      </c>
      <c r="B7291" s="211" t="str">
        <f t="shared" si="2187"/>
        <v/>
      </c>
      <c r="C7291" s="212"/>
      <c r="D7291" s="213" t="str">
        <f t="shared" si="2188"/>
        <v/>
      </c>
      <c r="E7291" s="214"/>
      <c r="F7291" s="215">
        <f t="shared" si="2189"/>
        <v>0</v>
      </c>
      <c r="G7291" s="281">
        <f t="shared" si="2190"/>
        <v>0</v>
      </c>
    </row>
    <row r="7292" spans="1:7" s="218" customFormat="1" ht="24" customHeight="1" x14ac:dyDescent="0.2">
      <c r="A7292" s="213" t="str">
        <f t="shared" si="2186"/>
        <v/>
      </c>
      <c r="B7292" s="211" t="str">
        <f t="shared" si="2187"/>
        <v/>
      </c>
      <c r="C7292" s="212"/>
      <c r="D7292" s="213" t="str">
        <f t="shared" si="2188"/>
        <v/>
      </c>
      <c r="E7292" s="214"/>
      <c r="F7292" s="215">
        <f t="shared" si="2189"/>
        <v>0</v>
      </c>
      <c r="G7292" s="281">
        <f t="shared" si="2190"/>
        <v>0</v>
      </c>
    </row>
    <row r="7293" spans="1:7" s="218" customFormat="1" ht="24" customHeight="1" x14ac:dyDescent="0.2">
      <c r="A7293" s="213" t="str">
        <f t="shared" si="2186"/>
        <v/>
      </c>
      <c r="B7293" s="211" t="str">
        <f t="shared" si="2187"/>
        <v/>
      </c>
      <c r="C7293" s="212"/>
      <c r="D7293" s="213" t="str">
        <f t="shared" si="2188"/>
        <v/>
      </c>
      <c r="E7293" s="214"/>
      <c r="F7293" s="215">
        <f t="shared" si="2189"/>
        <v>0</v>
      </c>
      <c r="G7293" s="281">
        <f t="shared" si="2190"/>
        <v>0</v>
      </c>
    </row>
    <row r="7294" spans="1:7" s="218" customFormat="1" ht="24" customHeight="1" x14ac:dyDescent="0.2">
      <c r="A7294" s="213" t="str">
        <f t="shared" si="2186"/>
        <v/>
      </c>
      <c r="B7294" s="211" t="str">
        <f t="shared" si="2187"/>
        <v/>
      </c>
      <c r="C7294" s="212"/>
      <c r="D7294" s="213" t="str">
        <f t="shared" si="2188"/>
        <v/>
      </c>
      <c r="E7294" s="214"/>
      <c r="F7294" s="215">
        <f t="shared" si="2189"/>
        <v>0</v>
      </c>
      <c r="G7294" s="281">
        <f t="shared" si="2190"/>
        <v>0</v>
      </c>
    </row>
    <row r="7295" spans="1:7" s="218" customFormat="1" ht="24" customHeight="1" x14ac:dyDescent="0.2">
      <c r="A7295" s="213" t="str">
        <f t="shared" si="2186"/>
        <v/>
      </c>
      <c r="B7295" s="211" t="str">
        <f t="shared" si="2187"/>
        <v/>
      </c>
      <c r="C7295" s="212"/>
      <c r="D7295" s="213" t="str">
        <f t="shared" si="2188"/>
        <v/>
      </c>
      <c r="E7295" s="214"/>
      <c r="F7295" s="215">
        <f t="shared" si="2189"/>
        <v>0</v>
      </c>
      <c r="G7295" s="281">
        <f t="shared" si="2190"/>
        <v>0</v>
      </c>
    </row>
    <row r="7296" spans="1:7" s="218" customFormat="1" ht="24" customHeight="1" x14ac:dyDescent="0.2">
      <c r="A7296" s="213" t="str">
        <f t="shared" si="2186"/>
        <v/>
      </c>
      <c r="B7296" s="211" t="str">
        <f t="shared" si="2187"/>
        <v/>
      </c>
      <c r="C7296" s="212"/>
      <c r="D7296" s="213" t="str">
        <f t="shared" si="2188"/>
        <v/>
      </c>
      <c r="E7296" s="214"/>
      <c r="F7296" s="215">
        <f t="shared" si="2189"/>
        <v>0</v>
      </c>
      <c r="G7296" s="281">
        <f t="shared" si="2190"/>
        <v>0</v>
      </c>
    </row>
    <row r="7297" spans="1:123" ht="24" customHeight="1" x14ac:dyDescent="0.2">
      <c r="A7297" s="285"/>
      <c r="B7297" s="101"/>
      <c r="C7297" s="95"/>
      <c r="D7297" s="101"/>
      <c r="E7297" s="102"/>
      <c r="F7297" s="268" t="s">
        <v>33</v>
      </c>
      <c r="G7297" s="283">
        <f>SUBTOTAL(9,G7288:G7296)</f>
        <v>0</v>
      </c>
    </row>
    <row r="7298" spans="1:123" ht="24" customHeight="1" x14ac:dyDescent="0.2">
      <c r="A7298" s="286"/>
      <c r="B7298" s="101"/>
      <c r="C7298" s="95"/>
      <c r="D7298" s="101"/>
      <c r="E7298" s="102"/>
      <c r="F7298" s="103"/>
      <c r="G7298" s="284"/>
    </row>
    <row r="7299" spans="1:123" ht="24" customHeight="1" x14ac:dyDescent="0.2">
      <c r="A7299" s="287" t="str">
        <f>B7257</f>
        <v/>
      </c>
      <c r="B7299" s="288" t="str">
        <f>C7257</f>
        <v/>
      </c>
      <c r="C7299" s="109"/>
      <c r="D7299" s="109" t="s">
        <v>34</v>
      </c>
      <c r="E7299" s="110"/>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7" t="str">
        <f>Comitente</f>
        <v>CA.ME. SAN JUAN SOCIEDAD DEL ESTADO</v>
      </c>
      <c r="C7302" s="92"/>
      <c r="D7302" s="98"/>
      <c r="E7302" s="98"/>
      <c r="F7302" s="99"/>
      <c r="G7302" s="273"/>
    </row>
    <row r="7303" spans="1:123" ht="24" customHeight="1" x14ac:dyDescent="0.2">
      <c r="A7303" s="272" t="s">
        <v>603</v>
      </c>
      <c r="B7303" s="97">
        <f>Contratista</f>
        <v>0</v>
      </c>
      <c r="C7303" s="93"/>
      <c r="D7303" s="93"/>
      <c r="E7303" s="93"/>
      <c r="F7303" s="100"/>
      <c r="G7303" s="274"/>
    </row>
    <row r="7304" spans="1:123" ht="24" customHeight="1" x14ac:dyDescent="0.2">
      <c r="A7304" s="272" t="s">
        <v>24</v>
      </c>
      <c r="B7304" s="97" t="str">
        <f>Obra</f>
        <v>CIERRE PERIMETRAL - OBRA CIVIL Ca.Me. SAN JUAN S.E.</v>
      </c>
      <c r="C7304" s="93"/>
      <c r="D7304" s="93"/>
      <c r="E7304" s="93"/>
      <c r="F7304" s="100" t="s">
        <v>38</v>
      </c>
      <c r="G7304" s="275">
        <f>Fecha_Base</f>
        <v>44711</v>
      </c>
    </row>
    <row r="7305" spans="1:123" ht="24" customHeight="1" x14ac:dyDescent="0.2">
      <c r="A7305" s="276" t="s">
        <v>601</v>
      </c>
      <c r="B7305" s="94" t="str">
        <f>Ubicación</f>
        <v>DEPARTAMENTO SARMIENTO</v>
      </c>
      <c r="C7305" s="94"/>
      <c r="D7305" s="101"/>
      <c r="E7305" s="102"/>
      <c r="F7305" s="103"/>
      <c r="G7305" s="277"/>
    </row>
    <row r="7306" spans="1:123" ht="24" customHeight="1" x14ac:dyDescent="0.2">
      <c r="A7306" s="276" t="s">
        <v>39</v>
      </c>
      <c r="B7306" s="104" t="str">
        <f>IFERROR(VALUE(LEFT(B7307,FIND(".",B7307)-1)),"")</f>
        <v/>
      </c>
      <c r="C7306" s="95" t="str">
        <f>IFERROR(VLOOKUP(B7306,Tabla_CyP,2,FALSE),"")</f>
        <v/>
      </c>
      <c r="D7306" s="95"/>
      <c r="E7306" s="102"/>
      <c r="F7306" s="103"/>
      <c r="G7306" s="277"/>
    </row>
    <row r="7307" spans="1:123" ht="24" customHeight="1" x14ac:dyDescent="0.2">
      <c r="A7307" s="276" t="s">
        <v>25</v>
      </c>
      <c r="B7307" s="105" t="str">
        <f>IFERROR(VLOOKUP(COUNTIF($A$1:A7307,"ANALISIS DE PRECIOS"),Tabla_NumeroItem,2,FALSE),"")</f>
        <v/>
      </c>
      <c r="C7307" s="95" t="str">
        <f>IFERROR(VLOOKUP(B7307,Tabla_CyP,2,FALSE),"")</f>
        <v/>
      </c>
      <c r="D7307" s="101"/>
      <c r="E7307" s="102"/>
      <c r="F7307" s="100" t="s">
        <v>26</v>
      </c>
      <c r="G7307" s="278" t="str">
        <f>IFERROR(VLOOKUP(B7307,Tabla_CyP,4,FALSE),"")</f>
        <v/>
      </c>
    </row>
    <row r="7308" spans="1:123" ht="24" customHeight="1" x14ac:dyDescent="0.2">
      <c r="A7308" s="276"/>
      <c r="B7308" s="94"/>
      <c r="C7308" s="95"/>
      <c r="D7308" s="101"/>
      <c r="E7308" s="102"/>
      <c r="F7308" s="103"/>
      <c r="G7308" s="277"/>
    </row>
    <row r="7309" spans="1:123" ht="24" customHeight="1" x14ac:dyDescent="0.2">
      <c r="A7309" s="378" t="s">
        <v>507</v>
      </c>
      <c r="B7309" s="379"/>
      <c r="C7309" s="380" t="s">
        <v>0</v>
      </c>
      <c r="D7309" s="380" t="s">
        <v>27</v>
      </c>
      <c r="E7309" s="386" t="s">
        <v>28</v>
      </c>
      <c r="F7309" s="388" t="s">
        <v>29</v>
      </c>
      <c r="G7309" s="388" t="s">
        <v>30</v>
      </c>
    </row>
    <row r="7310" spans="1:123" s="107" customFormat="1" ht="24" customHeight="1" x14ac:dyDescent="0.2">
      <c r="A7310" s="106" t="s">
        <v>508</v>
      </c>
      <c r="B7310" s="106" t="s">
        <v>509</v>
      </c>
      <c r="C7310" s="381"/>
      <c r="D7310" s="381"/>
      <c r="E7310" s="387"/>
      <c r="F7310" s="389"/>
      <c r="G7310" s="389"/>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customHeight="1" x14ac:dyDescent="0.2">
      <c r="A7311" s="279"/>
      <c r="B7311" s="108"/>
      <c r="C7311" s="267" t="s">
        <v>604</v>
      </c>
      <c r="D7311" s="109"/>
      <c r="E7311" s="110"/>
      <c r="F7311" s="111"/>
      <c r="G7311" s="280"/>
    </row>
    <row r="7312" spans="1:123" s="218" customFormat="1"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1">
        <f>ROUND(E7312*F7312,2)</f>
        <v>0</v>
      </c>
    </row>
    <row r="7313" spans="1:7" s="218" customFormat="1"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1">
        <f t="shared" ref="G7313:G7325" si="2195">ROUND(E7313*F7313,2)</f>
        <v>0</v>
      </c>
    </row>
    <row r="7314" spans="1:7" s="218" customFormat="1" ht="24" customHeight="1" x14ac:dyDescent="0.2">
      <c r="A7314" s="213" t="str">
        <f t="shared" si="2191"/>
        <v/>
      </c>
      <c r="B7314" s="211" t="str">
        <f t="shared" si="2194"/>
        <v/>
      </c>
      <c r="C7314" s="212"/>
      <c r="D7314" s="213" t="str">
        <f t="shared" si="2192"/>
        <v/>
      </c>
      <c r="E7314" s="214"/>
      <c r="F7314" s="215">
        <f t="shared" si="2193"/>
        <v>0</v>
      </c>
      <c r="G7314" s="281">
        <f t="shared" si="2195"/>
        <v>0</v>
      </c>
    </row>
    <row r="7315" spans="1:7" s="218" customFormat="1" ht="24" customHeight="1" x14ac:dyDescent="0.2">
      <c r="A7315" s="213" t="str">
        <f t="shared" si="2191"/>
        <v/>
      </c>
      <c r="B7315" s="211" t="str">
        <f t="shared" si="2194"/>
        <v/>
      </c>
      <c r="C7315" s="212"/>
      <c r="D7315" s="213" t="str">
        <f t="shared" si="2192"/>
        <v/>
      </c>
      <c r="E7315" s="214"/>
      <c r="F7315" s="215">
        <f t="shared" si="2193"/>
        <v>0</v>
      </c>
      <c r="G7315" s="281">
        <f t="shared" si="2195"/>
        <v>0</v>
      </c>
    </row>
    <row r="7316" spans="1:7" s="218" customFormat="1" ht="24" customHeight="1" x14ac:dyDescent="0.2">
      <c r="A7316" s="213" t="str">
        <f t="shared" si="2191"/>
        <v/>
      </c>
      <c r="B7316" s="211" t="str">
        <f t="shared" si="2194"/>
        <v/>
      </c>
      <c r="C7316" s="212"/>
      <c r="D7316" s="213" t="str">
        <f t="shared" si="2192"/>
        <v/>
      </c>
      <c r="E7316" s="214"/>
      <c r="F7316" s="215">
        <f t="shared" si="2193"/>
        <v>0</v>
      </c>
      <c r="G7316" s="281">
        <f t="shared" si="2195"/>
        <v>0</v>
      </c>
    </row>
    <row r="7317" spans="1:7" s="218" customFormat="1" ht="24" customHeight="1" x14ac:dyDescent="0.2">
      <c r="A7317" s="213" t="str">
        <f t="shared" si="2191"/>
        <v/>
      </c>
      <c r="B7317" s="211" t="str">
        <f t="shared" si="2194"/>
        <v/>
      </c>
      <c r="C7317" s="212"/>
      <c r="D7317" s="213" t="str">
        <f t="shared" si="2192"/>
        <v/>
      </c>
      <c r="E7317" s="214"/>
      <c r="F7317" s="215">
        <f t="shared" si="2193"/>
        <v>0</v>
      </c>
      <c r="G7317" s="281">
        <f t="shared" si="2195"/>
        <v>0</v>
      </c>
    </row>
    <row r="7318" spans="1:7" s="218" customFormat="1" ht="24" customHeight="1" x14ac:dyDescent="0.2">
      <c r="A7318" s="213" t="str">
        <f t="shared" si="2191"/>
        <v/>
      </c>
      <c r="B7318" s="211" t="str">
        <f t="shared" si="2194"/>
        <v/>
      </c>
      <c r="C7318" s="212"/>
      <c r="D7318" s="213" t="str">
        <f t="shared" si="2192"/>
        <v/>
      </c>
      <c r="E7318" s="214"/>
      <c r="F7318" s="215">
        <f t="shared" si="2193"/>
        <v>0</v>
      </c>
      <c r="G7318" s="281">
        <f t="shared" si="2195"/>
        <v>0</v>
      </c>
    </row>
    <row r="7319" spans="1:7" s="218" customFormat="1" ht="24" customHeight="1" x14ac:dyDescent="0.2">
      <c r="A7319" s="213" t="str">
        <f t="shared" si="2191"/>
        <v/>
      </c>
      <c r="B7319" s="211" t="str">
        <f t="shared" si="2194"/>
        <v/>
      </c>
      <c r="C7319" s="212"/>
      <c r="D7319" s="213" t="str">
        <f t="shared" si="2192"/>
        <v/>
      </c>
      <c r="E7319" s="214"/>
      <c r="F7319" s="215">
        <f t="shared" si="2193"/>
        <v>0</v>
      </c>
      <c r="G7319" s="281">
        <f t="shared" si="2195"/>
        <v>0</v>
      </c>
    </row>
    <row r="7320" spans="1:7" s="218" customFormat="1" ht="24" customHeight="1" x14ac:dyDescent="0.2">
      <c r="A7320" s="213" t="str">
        <f t="shared" si="2191"/>
        <v/>
      </c>
      <c r="B7320" s="211" t="str">
        <f t="shared" si="2194"/>
        <v/>
      </c>
      <c r="C7320" s="212"/>
      <c r="D7320" s="213" t="str">
        <f t="shared" si="2192"/>
        <v/>
      </c>
      <c r="E7320" s="214"/>
      <c r="F7320" s="215">
        <f t="shared" si="2193"/>
        <v>0</v>
      </c>
      <c r="G7320" s="281">
        <f t="shared" si="2195"/>
        <v>0</v>
      </c>
    </row>
    <row r="7321" spans="1:7" s="218" customFormat="1" ht="24" customHeight="1" x14ac:dyDescent="0.2">
      <c r="A7321" s="213" t="str">
        <f t="shared" si="2191"/>
        <v/>
      </c>
      <c r="B7321" s="211" t="str">
        <f t="shared" si="2194"/>
        <v/>
      </c>
      <c r="C7321" s="212"/>
      <c r="D7321" s="213" t="str">
        <f t="shared" si="2192"/>
        <v/>
      </c>
      <c r="E7321" s="214"/>
      <c r="F7321" s="215">
        <f t="shared" si="2193"/>
        <v>0</v>
      </c>
      <c r="G7321" s="281">
        <f t="shared" si="2195"/>
        <v>0</v>
      </c>
    </row>
    <row r="7322" spans="1:7" s="218" customFormat="1" ht="24" customHeight="1" x14ac:dyDescent="0.2">
      <c r="A7322" s="213" t="str">
        <f t="shared" si="2191"/>
        <v/>
      </c>
      <c r="B7322" s="211" t="str">
        <f t="shared" si="2194"/>
        <v/>
      </c>
      <c r="C7322" s="212"/>
      <c r="D7322" s="213" t="str">
        <f t="shared" si="2192"/>
        <v/>
      </c>
      <c r="E7322" s="214"/>
      <c r="F7322" s="215">
        <f t="shared" si="2193"/>
        <v>0</v>
      </c>
      <c r="G7322" s="281">
        <f t="shared" si="2195"/>
        <v>0</v>
      </c>
    </row>
    <row r="7323" spans="1:7" s="218" customFormat="1" ht="24" customHeight="1" x14ac:dyDescent="0.2">
      <c r="A7323" s="213" t="str">
        <f t="shared" si="2191"/>
        <v/>
      </c>
      <c r="B7323" s="211" t="str">
        <f t="shared" si="2194"/>
        <v/>
      </c>
      <c r="C7323" s="212"/>
      <c r="D7323" s="213" t="str">
        <f t="shared" si="2192"/>
        <v/>
      </c>
      <c r="E7323" s="214"/>
      <c r="F7323" s="215">
        <f t="shared" si="2193"/>
        <v>0</v>
      </c>
      <c r="G7323" s="281">
        <f t="shared" si="2195"/>
        <v>0</v>
      </c>
    </row>
    <row r="7324" spans="1:7" s="218" customFormat="1" ht="24" customHeight="1" x14ac:dyDescent="0.2">
      <c r="A7324" s="213" t="str">
        <f t="shared" si="2191"/>
        <v/>
      </c>
      <c r="B7324" s="211" t="str">
        <f t="shared" si="2194"/>
        <v/>
      </c>
      <c r="C7324" s="212"/>
      <c r="D7324" s="213" t="str">
        <f t="shared" si="2192"/>
        <v/>
      </c>
      <c r="E7324" s="214"/>
      <c r="F7324" s="215">
        <f t="shared" si="2193"/>
        <v>0</v>
      </c>
      <c r="G7324" s="281">
        <f t="shared" si="2195"/>
        <v>0</v>
      </c>
    </row>
    <row r="7325" spans="1:7" s="218" customFormat="1" ht="24" customHeight="1" x14ac:dyDescent="0.2">
      <c r="A7325" s="213" t="str">
        <f t="shared" si="2191"/>
        <v/>
      </c>
      <c r="B7325" s="211" t="str">
        <f t="shared" si="2194"/>
        <v/>
      </c>
      <c r="C7325" s="212"/>
      <c r="D7325" s="213" t="str">
        <f t="shared" si="2192"/>
        <v/>
      </c>
      <c r="E7325" s="214"/>
      <c r="F7325" s="216">
        <f t="shared" si="2193"/>
        <v>0</v>
      </c>
      <c r="G7325" s="281">
        <f t="shared" si="2195"/>
        <v>0</v>
      </c>
    </row>
    <row r="7326" spans="1:7" ht="24" customHeight="1" x14ac:dyDescent="0.2">
      <c r="A7326" s="282"/>
      <c r="B7326" s="95"/>
      <c r="C7326" s="95"/>
      <c r="D7326" s="101"/>
      <c r="E7326" s="102"/>
      <c r="F7326" s="268" t="s">
        <v>31</v>
      </c>
      <c r="G7326" s="283">
        <f>SUBTOTAL(9,G7312:G7325)</f>
        <v>0</v>
      </c>
    </row>
    <row r="7327" spans="1:7" ht="24" customHeight="1" x14ac:dyDescent="0.2">
      <c r="A7327" s="282"/>
      <c r="B7327" s="95"/>
      <c r="C7327" s="266" t="s">
        <v>605</v>
      </c>
      <c r="D7327" s="101"/>
      <c r="E7327" s="102"/>
      <c r="F7327" s="103"/>
      <c r="G7327" s="284"/>
    </row>
    <row r="7328" spans="1:7" s="218" customFormat="1"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1">
        <f>ROUND(E7328*F7328,2)</f>
        <v>0</v>
      </c>
    </row>
    <row r="7329" spans="1:7" s="218" customFormat="1" ht="24" customHeight="1" x14ac:dyDescent="0.2">
      <c r="A7329" s="213" t="str">
        <f t="shared" si="2196"/>
        <v/>
      </c>
      <c r="B7329" s="211">
        <f t="shared" si="2197"/>
        <v>0</v>
      </c>
      <c r="C7329" s="212"/>
      <c r="D7329" s="213" t="str">
        <f t="shared" si="2198"/>
        <v/>
      </c>
      <c r="E7329" s="214"/>
      <c r="F7329" s="217">
        <f t="shared" si="2199"/>
        <v>0</v>
      </c>
      <c r="G7329" s="281">
        <f>ROUND(E7329*F7329,2)</f>
        <v>0</v>
      </c>
    </row>
    <row r="7330" spans="1:7" s="218" customFormat="1" ht="24" customHeight="1" x14ac:dyDescent="0.2">
      <c r="A7330" s="213" t="str">
        <f t="shared" si="2196"/>
        <v/>
      </c>
      <c r="B7330" s="211">
        <f t="shared" si="2197"/>
        <v>0</v>
      </c>
      <c r="C7330" s="212"/>
      <c r="D7330" s="213" t="str">
        <f t="shared" si="2198"/>
        <v/>
      </c>
      <c r="E7330" s="214"/>
      <c r="F7330" s="217">
        <f t="shared" si="2199"/>
        <v>0</v>
      </c>
      <c r="G7330" s="281">
        <f t="shared" ref="G7330:G7335" si="2200">ROUND(E7330*F7330,2)</f>
        <v>0</v>
      </c>
    </row>
    <row r="7331" spans="1:7" s="218" customFormat="1" ht="24" customHeight="1" x14ac:dyDescent="0.2">
      <c r="A7331" s="213" t="str">
        <f t="shared" si="2196"/>
        <v/>
      </c>
      <c r="B7331" s="211">
        <f t="shared" si="2197"/>
        <v>0</v>
      </c>
      <c r="C7331" s="212"/>
      <c r="D7331" s="213" t="str">
        <f t="shared" si="2198"/>
        <v/>
      </c>
      <c r="E7331" s="214"/>
      <c r="F7331" s="217">
        <f t="shared" si="2199"/>
        <v>0</v>
      </c>
      <c r="G7331" s="281">
        <f t="shared" si="2200"/>
        <v>0</v>
      </c>
    </row>
    <row r="7332" spans="1:7" s="218" customFormat="1" ht="24" customHeight="1" x14ac:dyDescent="0.2">
      <c r="A7332" s="213" t="str">
        <f t="shared" si="2196"/>
        <v/>
      </c>
      <c r="B7332" s="211">
        <f t="shared" si="2197"/>
        <v>0</v>
      </c>
      <c r="C7332" s="212"/>
      <c r="D7332" s="213" t="str">
        <f t="shared" si="2198"/>
        <v/>
      </c>
      <c r="E7332" s="214"/>
      <c r="F7332" s="215">
        <f t="shared" si="2199"/>
        <v>0</v>
      </c>
      <c r="G7332" s="281">
        <f t="shared" si="2200"/>
        <v>0</v>
      </c>
    </row>
    <row r="7333" spans="1:7" s="218" customFormat="1" ht="24" customHeight="1" x14ac:dyDescent="0.2">
      <c r="A7333" s="213" t="str">
        <f t="shared" si="2196"/>
        <v/>
      </c>
      <c r="B7333" s="211">
        <f t="shared" si="2197"/>
        <v>0</v>
      </c>
      <c r="C7333" s="212"/>
      <c r="D7333" s="213" t="str">
        <f t="shared" si="2198"/>
        <v/>
      </c>
      <c r="E7333" s="214"/>
      <c r="F7333" s="215">
        <f t="shared" si="2199"/>
        <v>0</v>
      </c>
      <c r="G7333" s="281">
        <f t="shared" si="2200"/>
        <v>0</v>
      </c>
    </row>
    <row r="7334" spans="1:7" s="218" customFormat="1" ht="24" customHeight="1" x14ac:dyDescent="0.2">
      <c r="A7334" s="213" t="str">
        <f t="shared" si="2196"/>
        <v/>
      </c>
      <c r="B7334" s="211">
        <f t="shared" si="2197"/>
        <v>0</v>
      </c>
      <c r="C7334" s="212"/>
      <c r="D7334" s="213" t="str">
        <f t="shared" si="2198"/>
        <v/>
      </c>
      <c r="E7334" s="214"/>
      <c r="F7334" s="215">
        <f t="shared" si="2199"/>
        <v>0</v>
      </c>
      <c r="G7334" s="281">
        <f t="shared" si="2200"/>
        <v>0</v>
      </c>
    </row>
    <row r="7335" spans="1:7" s="218" customFormat="1" ht="24" customHeight="1" x14ac:dyDescent="0.2">
      <c r="A7335" s="213" t="str">
        <f t="shared" si="2196"/>
        <v/>
      </c>
      <c r="B7335" s="211">
        <f t="shared" si="2197"/>
        <v>0</v>
      </c>
      <c r="C7335" s="212"/>
      <c r="D7335" s="213" t="str">
        <f t="shared" si="2198"/>
        <v/>
      </c>
      <c r="E7335" s="214"/>
      <c r="F7335" s="215">
        <f t="shared" si="2199"/>
        <v>0</v>
      </c>
      <c r="G7335" s="281">
        <f t="shared" si="2200"/>
        <v>0</v>
      </c>
    </row>
    <row r="7336" spans="1:7" ht="24" customHeight="1" x14ac:dyDescent="0.2">
      <c r="A7336" s="282"/>
      <c r="B7336" s="95"/>
      <c r="C7336" s="95"/>
      <c r="D7336" s="101"/>
      <c r="E7336" s="102"/>
      <c r="F7336" s="268" t="s">
        <v>32</v>
      </c>
      <c r="G7336" s="283">
        <f>SUBTOTAL(9,G7328:G7335)</f>
        <v>0</v>
      </c>
    </row>
    <row r="7337" spans="1:7" ht="24" customHeight="1" x14ac:dyDescent="0.2">
      <c r="A7337" s="282"/>
      <c r="B7337" s="95"/>
      <c r="C7337" s="266" t="s">
        <v>606</v>
      </c>
      <c r="D7337" s="101"/>
      <c r="E7337" s="102"/>
      <c r="F7337" s="103"/>
      <c r="G7337" s="284"/>
    </row>
    <row r="7338" spans="1:7" s="218" customFormat="1"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1">
        <f t="shared" ref="G7338:G7346" si="2205">ROUND(E7338*F7338,2)</f>
        <v>0</v>
      </c>
    </row>
    <row r="7339" spans="1:7" s="218" customFormat="1" ht="24" customHeight="1" x14ac:dyDescent="0.2">
      <c r="A7339" s="213" t="str">
        <f t="shared" si="2201"/>
        <v/>
      </c>
      <c r="B7339" s="211" t="str">
        <f t="shared" si="2202"/>
        <v/>
      </c>
      <c r="C7339" s="212"/>
      <c r="D7339" s="213" t="str">
        <f t="shared" si="2203"/>
        <v/>
      </c>
      <c r="E7339" s="214"/>
      <c r="F7339" s="215">
        <f t="shared" si="2204"/>
        <v>0</v>
      </c>
      <c r="G7339" s="281">
        <f t="shared" si="2205"/>
        <v>0</v>
      </c>
    </row>
    <row r="7340" spans="1:7" s="218" customFormat="1" ht="24" customHeight="1" x14ac:dyDescent="0.2">
      <c r="A7340" s="213" t="str">
        <f t="shared" si="2201"/>
        <v/>
      </c>
      <c r="B7340" s="211" t="str">
        <f t="shared" si="2202"/>
        <v/>
      </c>
      <c r="C7340" s="212"/>
      <c r="D7340" s="213" t="str">
        <f t="shared" si="2203"/>
        <v/>
      </c>
      <c r="E7340" s="214"/>
      <c r="F7340" s="215">
        <f t="shared" si="2204"/>
        <v>0</v>
      </c>
      <c r="G7340" s="281">
        <f t="shared" si="2205"/>
        <v>0</v>
      </c>
    </row>
    <row r="7341" spans="1:7" s="218" customFormat="1" ht="24" customHeight="1" x14ac:dyDescent="0.2">
      <c r="A7341" s="213" t="str">
        <f t="shared" si="2201"/>
        <v/>
      </c>
      <c r="B7341" s="211" t="str">
        <f t="shared" si="2202"/>
        <v/>
      </c>
      <c r="C7341" s="212"/>
      <c r="D7341" s="213" t="str">
        <f t="shared" si="2203"/>
        <v/>
      </c>
      <c r="E7341" s="214"/>
      <c r="F7341" s="215">
        <f t="shared" si="2204"/>
        <v>0</v>
      </c>
      <c r="G7341" s="281">
        <f t="shared" si="2205"/>
        <v>0</v>
      </c>
    </row>
    <row r="7342" spans="1:7" s="218" customFormat="1" ht="24" customHeight="1" x14ac:dyDescent="0.2">
      <c r="A7342" s="213" t="str">
        <f t="shared" si="2201"/>
        <v/>
      </c>
      <c r="B7342" s="211" t="str">
        <f t="shared" si="2202"/>
        <v/>
      </c>
      <c r="C7342" s="212"/>
      <c r="D7342" s="213" t="str">
        <f t="shared" si="2203"/>
        <v/>
      </c>
      <c r="E7342" s="214"/>
      <c r="F7342" s="215">
        <f t="shared" si="2204"/>
        <v>0</v>
      </c>
      <c r="G7342" s="281">
        <f t="shared" si="2205"/>
        <v>0</v>
      </c>
    </row>
    <row r="7343" spans="1:7" s="218" customFormat="1" ht="24" customHeight="1" x14ac:dyDescent="0.2">
      <c r="A7343" s="213" t="str">
        <f t="shared" si="2201"/>
        <v/>
      </c>
      <c r="B7343" s="211" t="str">
        <f t="shared" si="2202"/>
        <v/>
      </c>
      <c r="C7343" s="212"/>
      <c r="D7343" s="213" t="str">
        <f t="shared" si="2203"/>
        <v/>
      </c>
      <c r="E7343" s="214"/>
      <c r="F7343" s="215">
        <f t="shared" si="2204"/>
        <v>0</v>
      </c>
      <c r="G7343" s="281">
        <f t="shared" si="2205"/>
        <v>0</v>
      </c>
    </row>
    <row r="7344" spans="1:7" s="218" customFormat="1" ht="24" customHeight="1" x14ac:dyDescent="0.2">
      <c r="A7344" s="213" t="str">
        <f t="shared" si="2201"/>
        <v/>
      </c>
      <c r="B7344" s="211" t="str">
        <f t="shared" si="2202"/>
        <v/>
      </c>
      <c r="C7344" s="212"/>
      <c r="D7344" s="213" t="str">
        <f t="shared" si="2203"/>
        <v/>
      </c>
      <c r="E7344" s="214"/>
      <c r="F7344" s="215">
        <f t="shared" si="2204"/>
        <v>0</v>
      </c>
      <c r="G7344" s="281">
        <f t="shared" si="2205"/>
        <v>0</v>
      </c>
    </row>
    <row r="7345" spans="1:123" s="218" customFormat="1" ht="24" customHeight="1" x14ac:dyDescent="0.2">
      <c r="A7345" s="213" t="str">
        <f t="shared" si="2201"/>
        <v/>
      </c>
      <c r="B7345" s="211" t="str">
        <f t="shared" si="2202"/>
        <v/>
      </c>
      <c r="C7345" s="212"/>
      <c r="D7345" s="213" t="str">
        <f t="shared" si="2203"/>
        <v/>
      </c>
      <c r="E7345" s="214"/>
      <c r="F7345" s="215">
        <f t="shared" si="2204"/>
        <v>0</v>
      </c>
      <c r="G7345" s="281">
        <f t="shared" si="2205"/>
        <v>0</v>
      </c>
    </row>
    <row r="7346" spans="1:123" s="218" customFormat="1" ht="24" customHeight="1" x14ac:dyDescent="0.2">
      <c r="A7346" s="213" t="str">
        <f t="shared" si="2201"/>
        <v/>
      </c>
      <c r="B7346" s="211" t="str">
        <f t="shared" si="2202"/>
        <v/>
      </c>
      <c r="C7346" s="212"/>
      <c r="D7346" s="213" t="str">
        <f t="shared" si="2203"/>
        <v/>
      </c>
      <c r="E7346" s="214"/>
      <c r="F7346" s="215">
        <f t="shared" si="2204"/>
        <v>0</v>
      </c>
      <c r="G7346" s="281">
        <f t="shared" si="2205"/>
        <v>0</v>
      </c>
    </row>
    <row r="7347" spans="1:123" ht="24" customHeight="1" x14ac:dyDescent="0.2">
      <c r="A7347" s="285"/>
      <c r="B7347" s="101"/>
      <c r="C7347" s="95"/>
      <c r="D7347" s="101"/>
      <c r="E7347" s="102"/>
      <c r="F7347" s="268" t="s">
        <v>33</v>
      </c>
      <c r="G7347" s="283">
        <f>SUBTOTAL(9,G7338:G7346)</f>
        <v>0</v>
      </c>
    </row>
    <row r="7348" spans="1:123" ht="24" customHeight="1" x14ac:dyDescent="0.2">
      <c r="A7348" s="286"/>
      <c r="B7348" s="101"/>
      <c r="C7348" s="95"/>
      <c r="D7348" s="101"/>
      <c r="E7348" s="102"/>
      <c r="F7348" s="103"/>
      <c r="G7348" s="284"/>
    </row>
    <row r="7349" spans="1:123" ht="24" customHeight="1" x14ac:dyDescent="0.2">
      <c r="A7349" s="287" t="str">
        <f>B7307</f>
        <v/>
      </c>
      <c r="B7349" s="288" t="str">
        <f>C7307</f>
        <v/>
      </c>
      <c r="C7349" s="109"/>
      <c r="D7349" s="109" t="s">
        <v>34</v>
      </c>
      <c r="E7349" s="110"/>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7" t="str">
        <f>Comitente</f>
        <v>CA.ME. SAN JUAN SOCIEDAD DEL ESTADO</v>
      </c>
      <c r="C7352" s="92"/>
      <c r="D7352" s="98"/>
      <c r="E7352" s="98"/>
      <c r="F7352" s="99"/>
      <c r="G7352" s="273"/>
    </row>
    <row r="7353" spans="1:123" ht="24" customHeight="1" x14ac:dyDescent="0.2">
      <c r="A7353" s="272" t="s">
        <v>603</v>
      </c>
      <c r="B7353" s="97">
        <f>Contratista</f>
        <v>0</v>
      </c>
      <c r="C7353" s="93"/>
      <c r="D7353" s="93"/>
      <c r="E7353" s="93"/>
      <c r="F7353" s="100"/>
      <c r="G7353" s="274"/>
    </row>
    <row r="7354" spans="1:123" ht="24" customHeight="1" x14ac:dyDescent="0.2">
      <c r="A7354" s="272" t="s">
        <v>24</v>
      </c>
      <c r="B7354" s="97" t="str">
        <f>Obra</f>
        <v>CIERRE PERIMETRAL - OBRA CIVIL Ca.Me. SAN JUAN S.E.</v>
      </c>
      <c r="C7354" s="93"/>
      <c r="D7354" s="93"/>
      <c r="E7354" s="93"/>
      <c r="F7354" s="100" t="s">
        <v>38</v>
      </c>
      <c r="G7354" s="275">
        <f>Fecha_Base</f>
        <v>44711</v>
      </c>
    </row>
    <row r="7355" spans="1:123" ht="24" customHeight="1" x14ac:dyDescent="0.2">
      <c r="A7355" s="276" t="s">
        <v>601</v>
      </c>
      <c r="B7355" s="94" t="str">
        <f>Ubicación</f>
        <v>DEPARTAMENTO SARMIENTO</v>
      </c>
      <c r="C7355" s="94"/>
      <c r="D7355" s="101"/>
      <c r="E7355" s="102"/>
      <c r="F7355" s="103"/>
      <c r="G7355" s="277"/>
    </row>
    <row r="7356" spans="1:123" ht="24" customHeight="1" x14ac:dyDescent="0.2">
      <c r="A7356" s="276" t="s">
        <v>39</v>
      </c>
      <c r="B7356" s="104" t="str">
        <f>IFERROR(VALUE(LEFT(B7357,FIND(".",B7357)-1)),"")</f>
        <v/>
      </c>
      <c r="C7356" s="95" t="str">
        <f>IFERROR(VLOOKUP(B7356,Tabla_CyP,2,FALSE),"")</f>
        <v/>
      </c>
      <c r="D7356" s="95"/>
      <c r="E7356" s="102"/>
      <c r="F7356" s="103"/>
      <c r="G7356" s="277"/>
    </row>
    <row r="7357" spans="1:123" ht="24" customHeight="1" x14ac:dyDescent="0.2">
      <c r="A7357" s="276" t="s">
        <v>25</v>
      </c>
      <c r="B7357" s="105" t="str">
        <f>IFERROR(VLOOKUP(COUNTIF($A$1:A7357,"ANALISIS DE PRECIOS"),Tabla_NumeroItem,2,FALSE),"")</f>
        <v/>
      </c>
      <c r="C7357" s="95" t="str">
        <f>IFERROR(VLOOKUP(B7357,Tabla_CyP,2,FALSE),"")</f>
        <v/>
      </c>
      <c r="D7357" s="101"/>
      <c r="E7357" s="102"/>
      <c r="F7357" s="100" t="s">
        <v>26</v>
      </c>
      <c r="G7357" s="278" t="str">
        <f>IFERROR(VLOOKUP(B7357,Tabla_CyP,4,FALSE),"")</f>
        <v/>
      </c>
    </row>
    <row r="7358" spans="1:123" ht="24" customHeight="1" x14ac:dyDescent="0.2">
      <c r="A7358" s="276"/>
      <c r="B7358" s="94"/>
      <c r="C7358" s="95"/>
      <c r="D7358" s="101"/>
      <c r="E7358" s="102"/>
      <c r="F7358" s="103"/>
      <c r="G7358" s="277"/>
    </row>
    <row r="7359" spans="1:123" ht="24" customHeight="1" x14ac:dyDescent="0.2">
      <c r="A7359" s="378" t="s">
        <v>507</v>
      </c>
      <c r="B7359" s="379"/>
      <c r="C7359" s="380" t="s">
        <v>0</v>
      </c>
      <c r="D7359" s="380" t="s">
        <v>27</v>
      </c>
      <c r="E7359" s="386" t="s">
        <v>28</v>
      </c>
      <c r="F7359" s="388" t="s">
        <v>29</v>
      </c>
      <c r="G7359" s="388" t="s">
        <v>30</v>
      </c>
    </row>
    <row r="7360" spans="1:123" s="107" customFormat="1" ht="24" customHeight="1" x14ac:dyDescent="0.2">
      <c r="A7360" s="106" t="s">
        <v>508</v>
      </c>
      <c r="B7360" s="106" t="s">
        <v>509</v>
      </c>
      <c r="C7360" s="381"/>
      <c r="D7360" s="381"/>
      <c r="E7360" s="387"/>
      <c r="F7360" s="389"/>
      <c r="G7360" s="389"/>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customHeight="1" x14ac:dyDescent="0.2">
      <c r="A7361" s="279"/>
      <c r="B7361" s="108"/>
      <c r="C7361" s="267" t="s">
        <v>604</v>
      </c>
      <c r="D7361" s="109"/>
      <c r="E7361" s="110"/>
      <c r="F7361" s="111"/>
      <c r="G7361" s="280"/>
    </row>
    <row r="7362" spans="1:7" s="218" customFormat="1"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1">
        <f>ROUND(E7362*F7362,2)</f>
        <v>0</v>
      </c>
    </row>
    <row r="7363" spans="1:7" s="218" customFormat="1"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1">
        <f t="shared" ref="G7363:G7375" si="2210">ROUND(E7363*F7363,2)</f>
        <v>0</v>
      </c>
    </row>
    <row r="7364" spans="1:7" s="218" customFormat="1" ht="24" customHeight="1" x14ac:dyDescent="0.2">
      <c r="A7364" s="213" t="str">
        <f t="shared" si="2206"/>
        <v/>
      </c>
      <c r="B7364" s="211" t="str">
        <f t="shared" si="2209"/>
        <v/>
      </c>
      <c r="C7364" s="212"/>
      <c r="D7364" s="213" t="str">
        <f t="shared" si="2207"/>
        <v/>
      </c>
      <c r="E7364" s="214"/>
      <c r="F7364" s="215">
        <f t="shared" si="2208"/>
        <v>0</v>
      </c>
      <c r="G7364" s="281">
        <f t="shared" si="2210"/>
        <v>0</v>
      </c>
    </row>
    <row r="7365" spans="1:7" s="218" customFormat="1" ht="24" customHeight="1" x14ac:dyDescent="0.2">
      <c r="A7365" s="213" t="str">
        <f t="shared" si="2206"/>
        <v/>
      </c>
      <c r="B7365" s="211" t="str">
        <f t="shared" si="2209"/>
        <v/>
      </c>
      <c r="C7365" s="212"/>
      <c r="D7365" s="213" t="str">
        <f t="shared" si="2207"/>
        <v/>
      </c>
      <c r="E7365" s="214"/>
      <c r="F7365" s="215">
        <f t="shared" si="2208"/>
        <v>0</v>
      </c>
      <c r="G7365" s="281">
        <f t="shared" si="2210"/>
        <v>0</v>
      </c>
    </row>
    <row r="7366" spans="1:7" s="218" customFormat="1" ht="24" customHeight="1" x14ac:dyDescent="0.2">
      <c r="A7366" s="213" t="str">
        <f t="shared" si="2206"/>
        <v/>
      </c>
      <c r="B7366" s="211" t="str">
        <f t="shared" si="2209"/>
        <v/>
      </c>
      <c r="C7366" s="212"/>
      <c r="D7366" s="213" t="str">
        <f t="shared" si="2207"/>
        <v/>
      </c>
      <c r="E7366" s="214"/>
      <c r="F7366" s="215">
        <f t="shared" si="2208"/>
        <v>0</v>
      </c>
      <c r="G7366" s="281">
        <f t="shared" si="2210"/>
        <v>0</v>
      </c>
    </row>
    <row r="7367" spans="1:7" s="218" customFormat="1" ht="24" customHeight="1" x14ac:dyDescent="0.2">
      <c r="A7367" s="213" t="str">
        <f t="shared" si="2206"/>
        <v/>
      </c>
      <c r="B7367" s="211" t="str">
        <f t="shared" si="2209"/>
        <v/>
      </c>
      <c r="C7367" s="212"/>
      <c r="D7367" s="213" t="str">
        <f t="shared" si="2207"/>
        <v/>
      </c>
      <c r="E7367" s="214"/>
      <c r="F7367" s="215">
        <f t="shared" si="2208"/>
        <v>0</v>
      </c>
      <c r="G7367" s="281">
        <f t="shared" si="2210"/>
        <v>0</v>
      </c>
    </row>
    <row r="7368" spans="1:7" s="218" customFormat="1" ht="24" customHeight="1" x14ac:dyDescent="0.2">
      <c r="A7368" s="213" t="str">
        <f t="shared" si="2206"/>
        <v/>
      </c>
      <c r="B7368" s="211" t="str">
        <f t="shared" si="2209"/>
        <v/>
      </c>
      <c r="C7368" s="212"/>
      <c r="D7368" s="213" t="str">
        <f t="shared" si="2207"/>
        <v/>
      </c>
      <c r="E7368" s="214"/>
      <c r="F7368" s="215">
        <f t="shared" si="2208"/>
        <v>0</v>
      </c>
      <c r="G7368" s="281">
        <f t="shared" si="2210"/>
        <v>0</v>
      </c>
    </row>
    <row r="7369" spans="1:7" s="218" customFormat="1" ht="24" customHeight="1" x14ac:dyDescent="0.2">
      <c r="A7369" s="213" t="str">
        <f t="shared" si="2206"/>
        <v/>
      </c>
      <c r="B7369" s="211" t="str">
        <f t="shared" si="2209"/>
        <v/>
      </c>
      <c r="C7369" s="212"/>
      <c r="D7369" s="213" t="str">
        <f t="shared" si="2207"/>
        <v/>
      </c>
      <c r="E7369" s="214"/>
      <c r="F7369" s="215">
        <f t="shared" si="2208"/>
        <v>0</v>
      </c>
      <c r="G7369" s="281">
        <f t="shared" si="2210"/>
        <v>0</v>
      </c>
    </row>
    <row r="7370" spans="1:7" s="218" customFormat="1" ht="24" customHeight="1" x14ac:dyDescent="0.2">
      <c r="A7370" s="213" t="str">
        <f t="shared" si="2206"/>
        <v/>
      </c>
      <c r="B7370" s="211" t="str">
        <f t="shared" si="2209"/>
        <v/>
      </c>
      <c r="C7370" s="212"/>
      <c r="D7370" s="213" t="str">
        <f t="shared" si="2207"/>
        <v/>
      </c>
      <c r="E7370" s="214"/>
      <c r="F7370" s="215">
        <f t="shared" si="2208"/>
        <v>0</v>
      </c>
      <c r="G7370" s="281">
        <f t="shared" si="2210"/>
        <v>0</v>
      </c>
    </row>
    <row r="7371" spans="1:7" s="218" customFormat="1" ht="24" customHeight="1" x14ac:dyDescent="0.2">
      <c r="A7371" s="213" t="str">
        <f t="shared" si="2206"/>
        <v/>
      </c>
      <c r="B7371" s="211" t="str">
        <f t="shared" si="2209"/>
        <v/>
      </c>
      <c r="C7371" s="212"/>
      <c r="D7371" s="213" t="str">
        <f t="shared" si="2207"/>
        <v/>
      </c>
      <c r="E7371" s="214"/>
      <c r="F7371" s="215">
        <f t="shared" si="2208"/>
        <v>0</v>
      </c>
      <c r="G7371" s="281">
        <f t="shared" si="2210"/>
        <v>0</v>
      </c>
    </row>
    <row r="7372" spans="1:7" s="218" customFormat="1" ht="24" customHeight="1" x14ac:dyDescent="0.2">
      <c r="A7372" s="213" t="str">
        <f t="shared" si="2206"/>
        <v/>
      </c>
      <c r="B7372" s="211" t="str">
        <f t="shared" si="2209"/>
        <v/>
      </c>
      <c r="C7372" s="212"/>
      <c r="D7372" s="213" t="str">
        <f t="shared" si="2207"/>
        <v/>
      </c>
      <c r="E7372" s="214"/>
      <c r="F7372" s="215">
        <f t="shared" si="2208"/>
        <v>0</v>
      </c>
      <c r="G7372" s="281">
        <f t="shared" si="2210"/>
        <v>0</v>
      </c>
    </row>
    <row r="7373" spans="1:7" s="218" customFormat="1" ht="24" customHeight="1" x14ac:dyDescent="0.2">
      <c r="A7373" s="213" t="str">
        <f t="shared" si="2206"/>
        <v/>
      </c>
      <c r="B7373" s="211" t="str">
        <f t="shared" si="2209"/>
        <v/>
      </c>
      <c r="C7373" s="212"/>
      <c r="D7373" s="213" t="str">
        <f t="shared" si="2207"/>
        <v/>
      </c>
      <c r="E7373" s="214"/>
      <c r="F7373" s="215">
        <f t="shared" si="2208"/>
        <v>0</v>
      </c>
      <c r="G7373" s="281">
        <f t="shared" si="2210"/>
        <v>0</v>
      </c>
    </row>
    <row r="7374" spans="1:7" s="218" customFormat="1" ht="24" customHeight="1" x14ac:dyDescent="0.2">
      <c r="A7374" s="213" t="str">
        <f t="shared" si="2206"/>
        <v/>
      </c>
      <c r="B7374" s="211" t="str">
        <f t="shared" si="2209"/>
        <v/>
      </c>
      <c r="C7374" s="212"/>
      <c r="D7374" s="213" t="str">
        <f t="shared" si="2207"/>
        <v/>
      </c>
      <c r="E7374" s="214"/>
      <c r="F7374" s="215">
        <f t="shared" si="2208"/>
        <v>0</v>
      </c>
      <c r="G7374" s="281">
        <f t="shared" si="2210"/>
        <v>0</v>
      </c>
    </row>
    <row r="7375" spans="1:7" s="218" customFormat="1" ht="24" customHeight="1" x14ac:dyDescent="0.2">
      <c r="A7375" s="213" t="str">
        <f t="shared" si="2206"/>
        <v/>
      </c>
      <c r="B7375" s="211" t="str">
        <f t="shared" si="2209"/>
        <v/>
      </c>
      <c r="C7375" s="212"/>
      <c r="D7375" s="213" t="str">
        <f t="shared" si="2207"/>
        <v/>
      </c>
      <c r="E7375" s="214"/>
      <c r="F7375" s="216">
        <f t="shared" si="2208"/>
        <v>0</v>
      </c>
      <c r="G7375" s="281">
        <f t="shared" si="2210"/>
        <v>0</v>
      </c>
    </row>
    <row r="7376" spans="1:7" ht="24" customHeight="1" x14ac:dyDescent="0.2">
      <c r="A7376" s="282"/>
      <c r="B7376" s="95"/>
      <c r="C7376" s="95"/>
      <c r="D7376" s="101"/>
      <c r="E7376" s="102"/>
      <c r="F7376" s="268" t="s">
        <v>31</v>
      </c>
      <c r="G7376" s="283">
        <f>SUBTOTAL(9,G7362:G7375)</f>
        <v>0</v>
      </c>
    </row>
    <row r="7377" spans="1:7" ht="24" customHeight="1" x14ac:dyDescent="0.2">
      <c r="A7377" s="282"/>
      <c r="B7377" s="95"/>
      <c r="C7377" s="266" t="s">
        <v>605</v>
      </c>
      <c r="D7377" s="101"/>
      <c r="E7377" s="102"/>
      <c r="F7377" s="103"/>
      <c r="G7377" s="284"/>
    </row>
    <row r="7378" spans="1:7" s="218" customFormat="1"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1">
        <f>ROUND(E7378*F7378,2)</f>
        <v>0</v>
      </c>
    </row>
    <row r="7379" spans="1:7" s="218" customFormat="1" ht="24" customHeight="1" x14ac:dyDescent="0.2">
      <c r="A7379" s="213" t="str">
        <f t="shared" si="2211"/>
        <v/>
      </c>
      <c r="B7379" s="211">
        <f t="shared" si="2212"/>
        <v>0</v>
      </c>
      <c r="C7379" s="212"/>
      <c r="D7379" s="213" t="str">
        <f t="shared" si="2213"/>
        <v/>
      </c>
      <c r="E7379" s="214"/>
      <c r="F7379" s="217">
        <f t="shared" si="2214"/>
        <v>0</v>
      </c>
      <c r="G7379" s="281">
        <f>ROUND(E7379*F7379,2)</f>
        <v>0</v>
      </c>
    </row>
    <row r="7380" spans="1:7" s="218" customFormat="1" ht="24" customHeight="1" x14ac:dyDescent="0.2">
      <c r="A7380" s="213" t="str">
        <f t="shared" si="2211"/>
        <v/>
      </c>
      <c r="B7380" s="211">
        <f t="shared" si="2212"/>
        <v>0</v>
      </c>
      <c r="C7380" s="212"/>
      <c r="D7380" s="213" t="str">
        <f t="shared" si="2213"/>
        <v/>
      </c>
      <c r="E7380" s="214"/>
      <c r="F7380" s="217">
        <f t="shared" si="2214"/>
        <v>0</v>
      </c>
      <c r="G7380" s="281">
        <f t="shared" ref="G7380:G7385" si="2215">ROUND(E7380*F7380,2)</f>
        <v>0</v>
      </c>
    </row>
    <row r="7381" spans="1:7" s="218" customFormat="1" ht="24" customHeight="1" x14ac:dyDescent="0.2">
      <c r="A7381" s="213" t="str">
        <f t="shared" si="2211"/>
        <v/>
      </c>
      <c r="B7381" s="211">
        <f t="shared" si="2212"/>
        <v>0</v>
      </c>
      <c r="C7381" s="212"/>
      <c r="D7381" s="213" t="str">
        <f t="shared" si="2213"/>
        <v/>
      </c>
      <c r="E7381" s="214"/>
      <c r="F7381" s="217">
        <f t="shared" si="2214"/>
        <v>0</v>
      </c>
      <c r="G7381" s="281">
        <f t="shared" si="2215"/>
        <v>0</v>
      </c>
    </row>
    <row r="7382" spans="1:7" s="218" customFormat="1" ht="24" customHeight="1" x14ac:dyDescent="0.2">
      <c r="A7382" s="213" t="str">
        <f t="shared" si="2211"/>
        <v/>
      </c>
      <c r="B7382" s="211">
        <f t="shared" si="2212"/>
        <v>0</v>
      </c>
      <c r="C7382" s="212"/>
      <c r="D7382" s="213" t="str">
        <f t="shared" si="2213"/>
        <v/>
      </c>
      <c r="E7382" s="214"/>
      <c r="F7382" s="215">
        <f t="shared" si="2214"/>
        <v>0</v>
      </c>
      <c r="G7382" s="281">
        <f t="shared" si="2215"/>
        <v>0</v>
      </c>
    </row>
    <row r="7383" spans="1:7" s="218" customFormat="1" ht="24" customHeight="1" x14ac:dyDescent="0.2">
      <c r="A7383" s="213" t="str">
        <f t="shared" si="2211"/>
        <v/>
      </c>
      <c r="B7383" s="211">
        <f t="shared" si="2212"/>
        <v>0</v>
      </c>
      <c r="C7383" s="212"/>
      <c r="D7383" s="213" t="str">
        <f t="shared" si="2213"/>
        <v/>
      </c>
      <c r="E7383" s="214"/>
      <c r="F7383" s="215">
        <f t="shared" si="2214"/>
        <v>0</v>
      </c>
      <c r="G7383" s="281">
        <f t="shared" si="2215"/>
        <v>0</v>
      </c>
    </row>
    <row r="7384" spans="1:7" s="218" customFormat="1" ht="24" customHeight="1" x14ac:dyDescent="0.2">
      <c r="A7384" s="213" t="str">
        <f t="shared" si="2211"/>
        <v/>
      </c>
      <c r="B7384" s="211">
        <f t="shared" si="2212"/>
        <v>0</v>
      </c>
      <c r="C7384" s="212"/>
      <c r="D7384" s="213" t="str">
        <f t="shared" si="2213"/>
        <v/>
      </c>
      <c r="E7384" s="214"/>
      <c r="F7384" s="215">
        <f t="shared" si="2214"/>
        <v>0</v>
      </c>
      <c r="G7384" s="281">
        <f t="shared" si="2215"/>
        <v>0</v>
      </c>
    </row>
    <row r="7385" spans="1:7" s="218" customFormat="1" ht="24" customHeight="1" x14ac:dyDescent="0.2">
      <c r="A7385" s="213" t="str">
        <f t="shared" si="2211"/>
        <v/>
      </c>
      <c r="B7385" s="211">
        <f t="shared" si="2212"/>
        <v>0</v>
      </c>
      <c r="C7385" s="212"/>
      <c r="D7385" s="213" t="str">
        <f t="shared" si="2213"/>
        <v/>
      </c>
      <c r="E7385" s="214"/>
      <c r="F7385" s="215">
        <f t="shared" si="2214"/>
        <v>0</v>
      </c>
      <c r="G7385" s="281">
        <f t="shared" si="2215"/>
        <v>0</v>
      </c>
    </row>
    <row r="7386" spans="1:7" ht="24" customHeight="1" x14ac:dyDescent="0.2">
      <c r="A7386" s="282"/>
      <c r="B7386" s="95"/>
      <c r="C7386" s="95"/>
      <c r="D7386" s="101"/>
      <c r="E7386" s="102"/>
      <c r="F7386" s="268" t="s">
        <v>32</v>
      </c>
      <c r="G7386" s="283">
        <f>SUBTOTAL(9,G7378:G7385)</f>
        <v>0</v>
      </c>
    </row>
    <row r="7387" spans="1:7" ht="24" customHeight="1" x14ac:dyDescent="0.2">
      <c r="A7387" s="282"/>
      <c r="B7387" s="95"/>
      <c r="C7387" s="266" t="s">
        <v>606</v>
      </c>
      <c r="D7387" s="101"/>
      <c r="E7387" s="102"/>
      <c r="F7387" s="103"/>
      <c r="G7387" s="284"/>
    </row>
    <row r="7388" spans="1:7" s="218" customFormat="1"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1">
        <f t="shared" ref="G7388:G7396" si="2220">ROUND(E7388*F7388,2)</f>
        <v>0</v>
      </c>
    </row>
    <row r="7389" spans="1:7" s="218" customFormat="1" ht="24" customHeight="1" x14ac:dyDescent="0.2">
      <c r="A7389" s="213" t="str">
        <f t="shared" si="2216"/>
        <v/>
      </c>
      <c r="B7389" s="211" t="str">
        <f t="shared" si="2217"/>
        <v/>
      </c>
      <c r="C7389" s="212"/>
      <c r="D7389" s="213" t="str">
        <f t="shared" si="2218"/>
        <v/>
      </c>
      <c r="E7389" s="214"/>
      <c r="F7389" s="215">
        <f t="shared" si="2219"/>
        <v>0</v>
      </c>
      <c r="G7389" s="281">
        <f t="shared" si="2220"/>
        <v>0</v>
      </c>
    </row>
    <row r="7390" spans="1:7" s="218" customFormat="1" ht="24" customHeight="1" x14ac:dyDescent="0.2">
      <c r="A7390" s="213" t="str">
        <f t="shared" si="2216"/>
        <v/>
      </c>
      <c r="B7390" s="211" t="str">
        <f t="shared" si="2217"/>
        <v/>
      </c>
      <c r="C7390" s="212"/>
      <c r="D7390" s="213" t="str">
        <f t="shared" si="2218"/>
        <v/>
      </c>
      <c r="E7390" s="214"/>
      <c r="F7390" s="215">
        <f t="shared" si="2219"/>
        <v>0</v>
      </c>
      <c r="G7390" s="281">
        <f t="shared" si="2220"/>
        <v>0</v>
      </c>
    </row>
    <row r="7391" spans="1:7" s="218" customFormat="1" ht="24" customHeight="1" x14ac:dyDescent="0.2">
      <c r="A7391" s="213" t="str">
        <f t="shared" si="2216"/>
        <v/>
      </c>
      <c r="B7391" s="211" t="str">
        <f t="shared" si="2217"/>
        <v/>
      </c>
      <c r="C7391" s="212"/>
      <c r="D7391" s="213" t="str">
        <f t="shared" si="2218"/>
        <v/>
      </c>
      <c r="E7391" s="214"/>
      <c r="F7391" s="215">
        <f t="shared" si="2219"/>
        <v>0</v>
      </c>
      <c r="G7391" s="281">
        <f t="shared" si="2220"/>
        <v>0</v>
      </c>
    </row>
    <row r="7392" spans="1:7" s="218" customFormat="1" ht="24" customHeight="1" x14ac:dyDescent="0.2">
      <c r="A7392" s="213" t="str">
        <f t="shared" si="2216"/>
        <v/>
      </c>
      <c r="B7392" s="211" t="str">
        <f t="shared" si="2217"/>
        <v/>
      </c>
      <c r="C7392" s="212"/>
      <c r="D7392" s="213" t="str">
        <f t="shared" si="2218"/>
        <v/>
      </c>
      <c r="E7392" s="214"/>
      <c r="F7392" s="215">
        <f t="shared" si="2219"/>
        <v>0</v>
      </c>
      <c r="G7392" s="281">
        <f t="shared" si="2220"/>
        <v>0</v>
      </c>
    </row>
    <row r="7393" spans="1:7" s="218" customFormat="1" ht="24" customHeight="1" x14ac:dyDescent="0.2">
      <c r="A7393" s="213" t="str">
        <f t="shared" si="2216"/>
        <v/>
      </c>
      <c r="B7393" s="211" t="str">
        <f t="shared" si="2217"/>
        <v/>
      </c>
      <c r="C7393" s="212"/>
      <c r="D7393" s="213" t="str">
        <f t="shared" si="2218"/>
        <v/>
      </c>
      <c r="E7393" s="214"/>
      <c r="F7393" s="215">
        <f t="shared" si="2219"/>
        <v>0</v>
      </c>
      <c r="G7393" s="281">
        <f t="shared" si="2220"/>
        <v>0</v>
      </c>
    </row>
    <row r="7394" spans="1:7" s="218" customFormat="1" ht="24" customHeight="1" x14ac:dyDescent="0.2">
      <c r="A7394" s="213" t="str">
        <f t="shared" si="2216"/>
        <v/>
      </c>
      <c r="B7394" s="211" t="str">
        <f t="shared" si="2217"/>
        <v/>
      </c>
      <c r="C7394" s="212"/>
      <c r="D7394" s="213" t="str">
        <f t="shared" si="2218"/>
        <v/>
      </c>
      <c r="E7394" s="214"/>
      <c r="F7394" s="215">
        <f t="shared" si="2219"/>
        <v>0</v>
      </c>
      <c r="G7394" s="281">
        <f t="shared" si="2220"/>
        <v>0</v>
      </c>
    </row>
    <row r="7395" spans="1:7" s="218" customFormat="1" ht="24" customHeight="1" x14ac:dyDescent="0.2">
      <c r="A7395" s="213" t="str">
        <f t="shared" si="2216"/>
        <v/>
      </c>
      <c r="B7395" s="211" t="str">
        <f t="shared" si="2217"/>
        <v/>
      </c>
      <c r="C7395" s="212"/>
      <c r="D7395" s="213" t="str">
        <f t="shared" si="2218"/>
        <v/>
      </c>
      <c r="E7395" s="214"/>
      <c r="F7395" s="215">
        <f t="shared" si="2219"/>
        <v>0</v>
      </c>
      <c r="G7395" s="281">
        <f t="shared" si="2220"/>
        <v>0</v>
      </c>
    </row>
    <row r="7396" spans="1:7" s="218" customFormat="1" ht="24" customHeight="1" x14ac:dyDescent="0.2">
      <c r="A7396" s="213" t="str">
        <f t="shared" si="2216"/>
        <v/>
      </c>
      <c r="B7396" s="211" t="str">
        <f t="shared" si="2217"/>
        <v/>
      </c>
      <c r="C7396" s="212"/>
      <c r="D7396" s="213" t="str">
        <f t="shared" si="2218"/>
        <v/>
      </c>
      <c r="E7396" s="214"/>
      <c r="F7396" s="215">
        <f t="shared" si="2219"/>
        <v>0</v>
      </c>
      <c r="G7396" s="281">
        <f t="shared" si="2220"/>
        <v>0</v>
      </c>
    </row>
    <row r="7397" spans="1:7" ht="24" customHeight="1" x14ac:dyDescent="0.2">
      <c r="A7397" s="285"/>
      <c r="B7397" s="101"/>
      <c r="C7397" s="95"/>
      <c r="D7397" s="101"/>
      <c r="E7397" s="102"/>
      <c r="F7397" s="268" t="s">
        <v>33</v>
      </c>
      <c r="G7397" s="283">
        <f>SUBTOTAL(9,G7388:G7396)</f>
        <v>0</v>
      </c>
    </row>
    <row r="7398" spans="1:7" ht="24" customHeight="1" x14ac:dyDescent="0.2">
      <c r="A7398" s="286"/>
      <c r="B7398" s="101"/>
      <c r="C7398" s="95"/>
      <c r="D7398" s="101"/>
      <c r="E7398" s="102"/>
      <c r="F7398" s="103"/>
      <c r="G7398" s="284"/>
    </row>
    <row r="7399" spans="1:7" ht="24" customHeight="1" x14ac:dyDescent="0.2">
      <c r="A7399" s="287" t="str">
        <f>B7357</f>
        <v/>
      </c>
      <c r="B7399" s="288" t="str">
        <f>C7357</f>
        <v/>
      </c>
      <c r="C7399" s="109"/>
      <c r="D7399" s="109" t="s">
        <v>34</v>
      </c>
      <c r="E7399" s="110"/>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7" t="str">
        <f>Comitente</f>
        <v>CA.ME. SAN JUAN SOCIEDAD DEL ESTADO</v>
      </c>
      <c r="C7402" s="92"/>
      <c r="D7402" s="98"/>
      <c r="E7402" s="98"/>
      <c r="F7402" s="99"/>
      <c r="G7402" s="273"/>
    </row>
    <row r="7403" spans="1:7" ht="24" customHeight="1" x14ac:dyDescent="0.2">
      <c r="A7403" s="272" t="s">
        <v>603</v>
      </c>
      <c r="B7403" s="97">
        <f>Contratista</f>
        <v>0</v>
      </c>
      <c r="C7403" s="93"/>
      <c r="D7403" s="93"/>
      <c r="E7403" s="93"/>
      <c r="F7403" s="100"/>
      <c r="G7403" s="274"/>
    </row>
    <row r="7404" spans="1:7" ht="24" customHeight="1" x14ac:dyDescent="0.2">
      <c r="A7404" s="272" t="s">
        <v>24</v>
      </c>
      <c r="B7404" s="97" t="str">
        <f>Obra</f>
        <v>CIERRE PERIMETRAL - OBRA CIVIL Ca.Me. SAN JUAN S.E.</v>
      </c>
      <c r="C7404" s="93"/>
      <c r="D7404" s="93"/>
      <c r="E7404" s="93"/>
      <c r="F7404" s="100" t="s">
        <v>38</v>
      </c>
      <c r="G7404" s="275">
        <f>Fecha_Base</f>
        <v>44711</v>
      </c>
    </row>
    <row r="7405" spans="1:7" ht="24" customHeight="1" x14ac:dyDescent="0.2">
      <c r="A7405" s="276" t="s">
        <v>601</v>
      </c>
      <c r="B7405" s="94" t="str">
        <f>Ubicación</f>
        <v>DEPARTAMENTO SARMIENTO</v>
      </c>
      <c r="C7405" s="94"/>
      <c r="D7405" s="101"/>
      <c r="E7405" s="102"/>
      <c r="F7405" s="103"/>
      <c r="G7405" s="277"/>
    </row>
    <row r="7406" spans="1:7" ht="24" customHeight="1" x14ac:dyDescent="0.2">
      <c r="A7406" s="276" t="s">
        <v>39</v>
      </c>
      <c r="B7406" s="104" t="str">
        <f>IFERROR(VALUE(LEFT(B7407,FIND(".",B7407)-1)),"")</f>
        <v/>
      </c>
      <c r="C7406" s="95" t="str">
        <f>IFERROR(VLOOKUP(B7406,Tabla_CyP,2,FALSE),"")</f>
        <v/>
      </c>
      <c r="D7406" s="95"/>
      <c r="E7406" s="102"/>
      <c r="F7406" s="103"/>
      <c r="G7406" s="277"/>
    </row>
    <row r="7407" spans="1:7" ht="24" customHeight="1" x14ac:dyDescent="0.2">
      <c r="A7407" s="276" t="s">
        <v>25</v>
      </c>
      <c r="B7407" s="105" t="str">
        <f>IFERROR(VLOOKUP(COUNTIF($A$1:A7407,"ANALISIS DE PRECIOS"),Tabla_NumeroItem,2,FALSE),"")</f>
        <v/>
      </c>
      <c r="C7407" s="95" t="str">
        <f>IFERROR(VLOOKUP(B7407,Tabla_CyP,2,FALSE),"")</f>
        <v/>
      </c>
      <c r="D7407" s="101"/>
      <c r="E7407" s="102"/>
      <c r="F7407" s="100" t="s">
        <v>26</v>
      </c>
      <c r="G7407" s="278" t="str">
        <f>IFERROR(VLOOKUP(B7407,Tabla_CyP,4,FALSE),"")</f>
        <v/>
      </c>
    </row>
    <row r="7408" spans="1:7" ht="24" customHeight="1" x14ac:dyDescent="0.2">
      <c r="A7408" s="276"/>
      <c r="B7408" s="94"/>
      <c r="C7408" s="95"/>
      <c r="D7408" s="101"/>
      <c r="E7408" s="102"/>
      <c r="F7408" s="103"/>
      <c r="G7408" s="277"/>
    </row>
    <row r="7409" spans="1:123" ht="24" customHeight="1" x14ac:dyDescent="0.2">
      <c r="A7409" s="378" t="s">
        <v>507</v>
      </c>
      <c r="B7409" s="379"/>
      <c r="C7409" s="380" t="s">
        <v>0</v>
      </c>
      <c r="D7409" s="380" t="s">
        <v>27</v>
      </c>
      <c r="E7409" s="386" t="s">
        <v>28</v>
      </c>
      <c r="F7409" s="388" t="s">
        <v>29</v>
      </c>
      <c r="G7409" s="388" t="s">
        <v>30</v>
      </c>
    </row>
    <row r="7410" spans="1:123" s="107" customFormat="1" ht="24" customHeight="1" x14ac:dyDescent="0.2">
      <c r="A7410" s="106" t="s">
        <v>508</v>
      </c>
      <c r="B7410" s="106" t="s">
        <v>509</v>
      </c>
      <c r="C7410" s="381"/>
      <c r="D7410" s="381"/>
      <c r="E7410" s="387"/>
      <c r="F7410" s="389"/>
      <c r="G7410" s="389"/>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customHeight="1" x14ac:dyDescent="0.2">
      <c r="A7411" s="279"/>
      <c r="B7411" s="108"/>
      <c r="C7411" s="267" t="s">
        <v>604</v>
      </c>
      <c r="D7411" s="109"/>
      <c r="E7411" s="110"/>
      <c r="F7411" s="111"/>
      <c r="G7411" s="280"/>
    </row>
    <row r="7412" spans="1:123" s="218" customFormat="1"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1">
        <f>ROUND(E7412*F7412,2)</f>
        <v>0</v>
      </c>
    </row>
    <row r="7413" spans="1:123" s="218" customFormat="1"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1">
        <f t="shared" ref="G7413:G7425" si="2225">ROUND(E7413*F7413,2)</f>
        <v>0</v>
      </c>
    </row>
    <row r="7414" spans="1:123" s="218" customFormat="1" ht="24" customHeight="1" x14ac:dyDescent="0.2">
      <c r="A7414" s="213" t="str">
        <f t="shared" si="2221"/>
        <v/>
      </c>
      <c r="B7414" s="211" t="str">
        <f t="shared" si="2224"/>
        <v/>
      </c>
      <c r="C7414" s="212"/>
      <c r="D7414" s="213" t="str">
        <f t="shared" si="2222"/>
        <v/>
      </c>
      <c r="E7414" s="214"/>
      <c r="F7414" s="215">
        <f t="shared" si="2223"/>
        <v>0</v>
      </c>
      <c r="G7414" s="281">
        <f t="shared" si="2225"/>
        <v>0</v>
      </c>
    </row>
    <row r="7415" spans="1:123" s="218" customFormat="1" ht="24" customHeight="1" x14ac:dyDescent="0.2">
      <c r="A7415" s="213" t="str">
        <f t="shared" si="2221"/>
        <v/>
      </c>
      <c r="B7415" s="211" t="str">
        <f t="shared" si="2224"/>
        <v/>
      </c>
      <c r="C7415" s="212"/>
      <c r="D7415" s="213" t="str">
        <f t="shared" si="2222"/>
        <v/>
      </c>
      <c r="E7415" s="214"/>
      <c r="F7415" s="215">
        <f t="shared" si="2223"/>
        <v>0</v>
      </c>
      <c r="G7415" s="281">
        <f t="shared" si="2225"/>
        <v>0</v>
      </c>
    </row>
    <row r="7416" spans="1:123" s="218" customFormat="1" ht="24" customHeight="1" x14ac:dyDescent="0.2">
      <c r="A7416" s="213" t="str">
        <f t="shared" si="2221"/>
        <v/>
      </c>
      <c r="B7416" s="211" t="str">
        <f t="shared" si="2224"/>
        <v/>
      </c>
      <c r="C7416" s="212"/>
      <c r="D7416" s="213" t="str">
        <f t="shared" si="2222"/>
        <v/>
      </c>
      <c r="E7416" s="214"/>
      <c r="F7416" s="215">
        <f t="shared" si="2223"/>
        <v>0</v>
      </c>
      <c r="G7416" s="281">
        <f t="shared" si="2225"/>
        <v>0</v>
      </c>
    </row>
    <row r="7417" spans="1:123" s="218" customFormat="1" ht="24" customHeight="1" x14ac:dyDescent="0.2">
      <c r="A7417" s="213" t="str">
        <f t="shared" si="2221"/>
        <v/>
      </c>
      <c r="B7417" s="211" t="str">
        <f t="shared" si="2224"/>
        <v/>
      </c>
      <c r="C7417" s="212"/>
      <c r="D7417" s="213" t="str">
        <f t="shared" si="2222"/>
        <v/>
      </c>
      <c r="E7417" s="214"/>
      <c r="F7417" s="215">
        <f t="shared" si="2223"/>
        <v>0</v>
      </c>
      <c r="G7417" s="281">
        <f t="shared" si="2225"/>
        <v>0</v>
      </c>
    </row>
    <row r="7418" spans="1:123" s="218" customFormat="1" ht="24" customHeight="1" x14ac:dyDescent="0.2">
      <c r="A7418" s="213" t="str">
        <f t="shared" si="2221"/>
        <v/>
      </c>
      <c r="B7418" s="211" t="str">
        <f t="shared" si="2224"/>
        <v/>
      </c>
      <c r="C7418" s="212"/>
      <c r="D7418" s="213" t="str">
        <f t="shared" si="2222"/>
        <v/>
      </c>
      <c r="E7418" s="214"/>
      <c r="F7418" s="215">
        <f t="shared" si="2223"/>
        <v>0</v>
      </c>
      <c r="G7418" s="281">
        <f t="shared" si="2225"/>
        <v>0</v>
      </c>
    </row>
    <row r="7419" spans="1:123" s="218" customFormat="1" ht="24" customHeight="1" x14ac:dyDescent="0.2">
      <c r="A7419" s="213" t="str">
        <f t="shared" si="2221"/>
        <v/>
      </c>
      <c r="B7419" s="211" t="str">
        <f t="shared" si="2224"/>
        <v/>
      </c>
      <c r="C7419" s="212"/>
      <c r="D7419" s="213" t="str">
        <f t="shared" si="2222"/>
        <v/>
      </c>
      <c r="E7419" s="214"/>
      <c r="F7419" s="215">
        <f t="shared" si="2223"/>
        <v>0</v>
      </c>
      <c r="G7419" s="281">
        <f t="shared" si="2225"/>
        <v>0</v>
      </c>
    </row>
    <row r="7420" spans="1:123" s="218" customFormat="1" ht="24" customHeight="1" x14ac:dyDescent="0.2">
      <c r="A7420" s="213" t="str">
        <f t="shared" si="2221"/>
        <v/>
      </c>
      <c r="B7420" s="211" t="str">
        <f t="shared" si="2224"/>
        <v/>
      </c>
      <c r="C7420" s="212"/>
      <c r="D7420" s="213" t="str">
        <f t="shared" si="2222"/>
        <v/>
      </c>
      <c r="E7420" s="214"/>
      <c r="F7420" s="215">
        <f t="shared" si="2223"/>
        <v>0</v>
      </c>
      <c r="G7420" s="281">
        <f t="shared" si="2225"/>
        <v>0</v>
      </c>
    </row>
    <row r="7421" spans="1:123" s="218" customFormat="1" ht="24" customHeight="1" x14ac:dyDescent="0.2">
      <c r="A7421" s="213" t="str">
        <f t="shared" si="2221"/>
        <v/>
      </c>
      <c r="B7421" s="211" t="str">
        <f t="shared" si="2224"/>
        <v/>
      </c>
      <c r="C7421" s="212"/>
      <c r="D7421" s="213" t="str">
        <f t="shared" si="2222"/>
        <v/>
      </c>
      <c r="E7421" s="214"/>
      <c r="F7421" s="215">
        <f t="shared" si="2223"/>
        <v>0</v>
      </c>
      <c r="G7421" s="281">
        <f t="shared" si="2225"/>
        <v>0</v>
      </c>
    </row>
    <row r="7422" spans="1:123" s="218" customFormat="1" ht="24" customHeight="1" x14ac:dyDescent="0.2">
      <c r="A7422" s="213" t="str">
        <f t="shared" si="2221"/>
        <v/>
      </c>
      <c r="B7422" s="211" t="str">
        <f t="shared" si="2224"/>
        <v/>
      </c>
      <c r="C7422" s="212"/>
      <c r="D7422" s="213" t="str">
        <f t="shared" si="2222"/>
        <v/>
      </c>
      <c r="E7422" s="214"/>
      <c r="F7422" s="215">
        <f t="shared" si="2223"/>
        <v>0</v>
      </c>
      <c r="G7422" s="281">
        <f t="shared" si="2225"/>
        <v>0</v>
      </c>
    </row>
    <row r="7423" spans="1:123" s="218" customFormat="1" ht="24" customHeight="1" x14ac:dyDescent="0.2">
      <c r="A7423" s="213" t="str">
        <f t="shared" si="2221"/>
        <v/>
      </c>
      <c r="B7423" s="211" t="str">
        <f t="shared" si="2224"/>
        <v/>
      </c>
      <c r="C7423" s="212"/>
      <c r="D7423" s="213" t="str">
        <f t="shared" si="2222"/>
        <v/>
      </c>
      <c r="E7423" s="214"/>
      <c r="F7423" s="215">
        <f t="shared" si="2223"/>
        <v>0</v>
      </c>
      <c r="G7423" s="281">
        <f t="shared" si="2225"/>
        <v>0</v>
      </c>
    </row>
    <row r="7424" spans="1:123" s="218" customFormat="1" ht="24" customHeight="1" x14ac:dyDescent="0.2">
      <c r="A7424" s="213" t="str">
        <f t="shared" si="2221"/>
        <v/>
      </c>
      <c r="B7424" s="211" t="str">
        <f t="shared" si="2224"/>
        <v/>
      </c>
      <c r="C7424" s="212"/>
      <c r="D7424" s="213" t="str">
        <f t="shared" si="2222"/>
        <v/>
      </c>
      <c r="E7424" s="214"/>
      <c r="F7424" s="215">
        <f t="shared" si="2223"/>
        <v>0</v>
      </c>
      <c r="G7424" s="281">
        <f t="shared" si="2225"/>
        <v>0</v>
      </c>
    </row>
    <row r="7425" spans="1:7" s="218" customFormat="1" ht="24" customHeight="1" x14ac:dyDescent="0.2">
      <c r="A7425" s="213" t="str">
        <f t="shared" si="2221"/>
        <v/>
      </c>
      <c r="B7425" s="211" t="str">
        <f t="shared" si="2224"/>
        <v/>
      </c>
      <c r="C7425" s="212"/>
      <c r="D7425" s="213" t="str">
        <f t="shared" si="2222"/>
        <v/>
      </c>
      <c r="E7425" s="214"/>
      <c r="F7425" s="216">
        <f t="shared" si="2223"/>
        <v>0</v>
      </c>
      <c r="G7425" s="281">
        <f t="shared" si="2225"/>
        <v>0</v>
      </c>
    </row>
    <row r="7426" spans="1:7" ht="24" customHeight="1" x14ac:dyDescent="0.2">
      <c r="A7426" s="282"/>
      <c r="B7426" s="95"/>
      <c r="C7426" s="95"/>
      <c r="D7426" s="101"/>
      <c r="E7426" s="102"/>
      <c r="F7426" s="268" t="s">
        <v>31</v>
      </c>
      <c r="G7426" s="283">
        <f>SUBTOTAL(9,G7412:G7425)</f>
        <v>0</v>
      </c>
    </row>
    <row r="7427" spans="1:7" ht="24" customHeight="1" x14ac:dyDescent="0.2">
      <c r="A7427" s="282"/>
      <c r="B7427" s="95"/>
      <c r="C7427" s="266" t="s">
        <v>605</v>
      </c>
      <c r="D7427" s="101"/>
      <c r="E7427" s="102"/>
      <c r="F7427" s="103"/>
      <c r="G7427" s="284"/>
    </row>
    <row r="7428" spans="1:7" s="218" customFormat="1"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1">
        <f>ROUND(E7428*F7428,2)</f>
        <v>0</v>
      </c>
    </row>
    <row r="7429" spans="1:7" s="218" customFormat="1" ht="24" customHeight="1" x14ac:dyDescent="0.2">
      <c r="A7429" s="213" t="str">
        <f t="shared" si="2226"/>
        <v/>
      </c>
      <c r="B7429" s="211">
        <f t="shared" si="2227"/>
        <v>0</v>
      </c>
      <c r="C7429" s="212"/>
      <c r="D7429" s="213" t="str">
        <f t="shared" si="2228"/>
        <v/>
      </c>
      <c r="E7429" s="214"/>
      <c r="F7429" s="217">
        <f t="shared" si="2229"/>
        <v>0</v>
      </c>
      <c r="G7429" s="281">
        <f>ROUND(E7429*F7429,2)</f>
        <v>0</v>
      </c>
    </row>
    <row r="7430" spans="1:7" s="218" customFormat="1" ht="24" customHeight="1" x14ac:dyDescent="0.2">
      <c r="A7430" s="213" t="str">
        <f t="shared" si="2226"/>
        <v/>
      </c>
      <c r="B7430" s="211">
        <f t="shared" si="2227"/>
        <v>0</v>
      </c>
      <c r="C7430" s="212"/>
      <c r="D7430" s="213" t="str">
        <f t="shared" si="2228"/>
        <v/>
      </c>
      <c r="E7430" s="214"/>
      <c r="F7430" s="217">
        <f t="shared" si="2229"/>
        <v>0</v>
      </c>
      <c r="G7430" s="281">
        <f t="shared" ref="G7430:G7435" si="2230">ROUND(E7430*F7430,2)</f>
        <v>0</v>
      </c>
    </row>
    <row r="7431" spans="1:7" s="218" customFormat="1" ht="24" customHeight="1" x14ac:dyDescent="0.2">
      <c r="A7431" s="213" t="str">
        <f t="shared" si="2226"/>
        <v/>
      </c>
      <c r="B7431" s="211">
        <f t="shared" si="2227"/>
        <v>0</v>
      </c>
      <c r="C7431" s="212"/>
      <c r="D7431" s="213" t="str">
        <f t="shared" si="2228"/>
        <v/>
      </c>
      <c r="E7431" s="214"/>
      <c r="F7431" s="217">
        <f t="shared" si="2229"/>
        <v>0</v>
      </c>
      <c r="G7431" s="281">
        <f t="shared" si="2230"/>
        <v>0</v>
      </c>
    </row>
    <row r="7432" spans="1:7" s="218" customFormat="1" ht="24" customHeight="1" x14ac:dyDescent="0.2">
      <c r="A7432" s="213" t="str">
        <f t="shared" si="2226"/>
        <v/>
      </c>
      <c r="B7432" s="211">
        <f t="shared" si="2227"/>
        <v>0</v>
      </c>
      <c r="C7432" s="212"/>
      <c r="D7432" s="213" t="str">
        <f t="shared" si="2228"/>
        <v/>
      </c>
      <c r="E7432" s="214"/>
      <c r="F7432" s="215">
        <f t="shared" si="2229"/>
        <v>0</v>
      </c>
      <c r="G7432" s="281">
        <f t="shared" si="2230"/>
        <v>0</v>
      </c>
    </row>
    <row r="7433" spans="1:7" s="218" customFormat="1" ht="24" customHeight="1" x14ac:dyDescent="0.2">
      <c r="A7433" s="213" t="str">
        <f t="shared" si="2226"/>
        <v/>
      </c>
      <c r="B7433" s="211">
        <f t="shared" si="2227"/>
        <v>0</v>
      </c>
      <c r="C7433" s="212"/>
      <c r="D7433" s="213" t="str">
        <f t="shared" si="2228"/>
        <v/>
      </c>
      <c r="E7433" s="214"/>
      <c r="F7433" s="215">
        <f t="shared" si="2229"/>
        <v>0</v>
      </c>
      <c r="G7433" s="281">
        <f t="shared" si="2230"/>
        <v>0</v>
      </c>
    </row>
    <row r="7434" spans="1:7" s="218" customFormat="1" ht="24" customHeight="1" x14ac:dyDescent="0.2">
      <c r="A7434" s="213" t="str">
        <f t="shared" si="2226"/>
        <v/>
      </c>
      <c r="B7434" s="211">
        <f t="shared" si="2227"/>
        <v>0</v>
      </c>
      <c r="C7434" s="212"/>
      <c r="D7434" s="213" t="str">
        <f t="shared" si="2228"/>
        <v/>
      </c>
      <c r="E7434" s="214"/>
      <c r="F7434" s="215">
        <f t="shared" si="2229"/>
        <v>0</v>
      </c>
      <c r="G7434" s="281">
        <f t="shared" si="2230"/>
        <v>0</v>
      </c>
    </row>
    <row r="7435" spans="1:7" s="218" customFormat="1" ht="24" customHeight="1" x14ac:dyDescent="0.2">
      <c r="A7435" s="213" t="str">
        <f t="shared" si="2226"/>
        <v/>
      </c>
      <c r="B7435" s="211">
        <f t="shared" si="2227"/>
        <v>0</v>
      </c>
      <c r="C7435" s="212"/>
      <c r="D7435" s="213" t="str">
        <f t="shared" si="2228"/>
        <v/>
      </c>
      <c r="E7435" s="214"/>
      <c r="F7435" s="215">
        <f t="shared" si="2229"/>
        <v>0</v>
      </c>
      <c r="G7435" s="281">
        <f t="shared" si="2230"/>
        <v>0</v>
      </c>
    </row>
    <row r="7436" spans="1:7" ht="24" customHeight="1" x14ac:dyDescent="0.2">
      <c r="A7436" s="282"/>
      <c r="B7436" s="95"/>
      <c r="C7436" s="95"/>
      <c r="D7436" s="101"/>
      <c r="E7436" s="102"/>
      <c r="F7436" s="268" t="s">
        <v>32</v>
      </c>
      <c r="G7436" s="283">
        <f>SUBTOTAL(9,G7428:G7435)</f>
        <v>0</v>
      </c>
    </row>
    <row r="7437" spans="1:7" ht="24" customHeight="1" x14ac:dyDescent="0.2">
      <c r="A7437" s="282"/>
      <c r="B7437" s="95"/>
      <c r="C7437" s="266" t="s">
        <v>606</v>
      </c>
      <c r="D7437" s="101"/>
      <c r="E7437" s="102"/>
      <c r="F7437" s="103"/>
      <c r="G7437" s="284"/>
    </row>
    <row r="7438" spans="1:7" s="218" customFormat="1"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1">
        <f t="shared" ref="G7438:G7446" si="2235">ROUND(E7438*F7438,2)</f>
        <v>0</v>
      </c>
    </row>
    <row r="7439" spans="1:7" s="218" customFormat="1" ht="24" customHeight="1" x14ac:dyDescent="0.2">
      <c r="A7439" s="213" t="str">
        <f t="shared" si="2231"/>
        <v/>
      </c>
      <c r="B7439" s="211" t="str">
        <f t="shared" si="2232"/>
        <v/>
      </c>
      <c r="C7439" s="212"/>
      <c r="D7439" s="213" t="str">
        <f t="shared" si="2233"/>
        <v/>
      </c>
      <c r="E7439" s="214"/>
      <c r="F7439" s="215">
        <f t="shared" si="2234"/>
        <v>0</v>
      </c>
      <c r="G7439" s="281">
        <f t="shared" si="2235"/>
        <v>0</v>
      </c>
    </row>
    <row r="7440" spans="1:7" s="218" customFormat="1" ht="24" customHeight="1" x14ac:dyDescent="0.2">
      <c r="A7440" s="213" t="str">
        <f t="shared" si="2231"/>
        <v/>
      </c>
      <c r="B7440" s="211" t="str">
        <f t="shared" si="2232"/>
        <v/>
      </c>
      <c r="C7440" s="212"/>
      <c r="D7440" s="213" t="str">
        <f t="shared" si="2233"/>
        <v/>
      </c>
      <c r="E7440" s="214"/>
      <c r="F7440" s="215">
        <f t="shared" si="2234"/>
        <v>0</v>
      </c>
      <c r="G7440" s="281">
        <f t="shared" si="2235"/>
        <v>0</v>
      </c>
    </row>
    <row r="7441" spans="1:7" s="218" customFormat="1" ht="24" customHeight="1" x14ac:dyDescent="0.2">
      <c r="A7441" s="213" t="str">
        <f t="shared" si="2231"/>
        <v/>
      </c>
      <c r="B7441" s="211" t="str">
        <f t="shared" si="2232"/>
        <v/>
      </c>
      <c r="C7441" s="212"/>
      <c r="D7441" s="213" t="str">
        <f t="shared" si="2233"/>
        <v/>
      </c>
      <c r="E7441" s="214"/>
      <c r="F7441" s="215">
        <f t="shared" si="2234"/>
        <v>0</v>
      </c>
      <c r="G7441" s="281">
        <f t="shared" si="2235"/>
        <v>0</v>
      </c>
    </row>
    <row r="7442" spans="1:7" s="218" customFormat="1" ht="24" customHeight="1" x14ac:dyDescent="0.2">
      <c r="A7442" s="213" t="str">
        <f t="shared" si="2231"/>
        <v/>
      </c>
      <c r="B7442" s="211" t="str">
        <f t="shared" si="2232"/>
        <v/>
      </c>
      <c r="C7442" s="212"/>
      <c r="D7442" s="213" t="str">
        <f t="shared" si="2233"/>
        <v/>
      </c>
      <c r="E7442" s="214"/>
      <c r="F7442" s="215">
        <f t="shared" si="2234"/>
        <v>0</v>
      </c>
      <c r="G7442" s="281">
        <f t="shared" si="2235"/>
        <v>0</v>
      </c>
    </row>
    <row r="7443" spans="1:7" s="218" customFormat="1" ht="24" customHeight="1" x14ac:dyDescent="0.2">
      <c r="A7443" s="213" t="str">
        <f t="shared" si="2231"/>
        <v/>
      </c>
      <c r="B7443" s="211" t="str">
        <f t="shared" si="2232"/>
        <v/>
      </c>
      <c r="C7443" s="212"/>
      <c r="D7443" s="213" t="str">
        <f t="shared" si="2233"/>
        <v/>
      </c>
      <c r="E7443" s="214"/>
      <c r="F7443" s="215">
        <f t="shared" si="2234"/>
        <v>0</v>
      </c>
      <c r="G7443" s="281">
        <f t="shared" si="2235"/>
        <v>0</v>
      </c>
    </row>
    <row r="7444" spans="1:7" s="218" customFormat="1" ht="24" customHeight="1" x14ac:dyDescent="0.2">
      <c r="A7444" s="213" t="str">
        <f t="shared" si="2231"/>
        <v/>
      </c>
      <c r="B7444" s="211" t="str">
        <f t="shared" si="2232"/>
        <v/>
      </c>
      <c r="C7444" s="212"/>
      <c r="D7444" s="213" t="str">
        <f t="shared" si="2233"/>
        <v/>
      </c>
      <c r="E7444" s="214"/>
      <c r="F7444" s="215">
        <f t="shared" si="2234"/>
        <v>0</v>
      </c>
      <c r="G7444" s="281">
        <f t="shared" si="2235"/>
        <v>0</v>
      </c>
    </row>
    <row r="7445" spans="1:7" s="218" customFormat="1" ht="24" customHeight="1" x14ac:dyDescent="0.2">
      <c r="A7445" s="213" t="str">
        <f t="shared" si="2231"/>
        <v/>
      </c>
      <c r="B7445" s="211" t="str">
        <f t="shared" si="2232"/>
        <v/>
      </c>
      <c r="C7445" s="212"/>
      <c r="D7445" s="213" t="str">
        <f t="shared" si="2233"/>
        <v/>
      </c>
      <c r="E7445" s="214"/>
      <c r="F7445" s="215">
        <f t="shared" si="2234"/>
        <v>0</v>
      </c>
      <c r="G7445" s="281">
        <f t="shared" si="2235"/>
        <v>0</v>
      </c>
    </row>
    <row r="7446" spans="1:7" s="218" customFormat="1" ht="24" customHeight="1" x14ac:dyDescent="0.2">
      <c r="A7446" s="213" t="str">
        <f t="shared" si="2231"/>
        <v/>
      </c>
      <c r="B7446" s="211" t="str">
        <f t="shared" si="2232"/>
        <v/>
      </c>
      <c r="C7446" s="212"/>
      <c r="D7446" s="213" t="str">
        <f t="shared" si="2233"/>
        <v/>
      </c>
      <c r="E7446" s="214"/>
      <c r="F7446" s="215">
        <f t="shared" si="2234"/>
        <v>0</v>
      </c>
      <c r="G7446" s="281">
        <f t="shared" si="2235"/>
        <v>0</v>
      </c>
    </row>
    <row r="7447" spans="1:7" ht="24" customHeight="1" x14ac:dyDescent="0.2">
      <c r="A7447" s="285"/>
      <c r="B7447" s="101"/>
      <c r="C7447" s="95"/>
      <c r="D7447" s="101"/>
      <c r="E7447" s="102"/>
      <c r="F7447" s="268" t="s">
        <v>33</v>
      </c>
      <c r="G7447" s="283">
        <f>SUBTOTAL(9,G7438:G7446)</f>
        <v>0</v>
      </c>
    </row>
    <row r="7448" spans="1:7" ht="24" customHeight="1" x14ac:dyDescent="0.2">
      <c r="A7448" s="286"/>
      <c r="B7448" s="101"/>
      <c r="C7448" s="95"/>
      <c r="D7448" s="101"/>
      <c r="E7448" s="102"/>
      <c r="F7448" s="103"/>
      <c r="G7448" s="284"/>
    </row>
    <row r="7449" spans="1:7" ht="24" customHeight="1" x14ac:dyDescent="0.2">
      <c r="A7449" s="287" t="str">
        <f>B7407</f>
        <v/>
      </c>
      <c r="B7449" s="288" t="str">
        <f>C7407</f>
        <v/>
      </c>
      <c r="C7449" s="109"/>
      <c r="D7449" s="109" t="s">
        <v>34</v>
      </c>
      <c r="E7449" s="110"/>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7" t="str">
        <f>Comitente</f>
        <v>CA.ME. SAN JUAN SOCIEDAD DEL ESTADO</v>
      </c>
      <c r="C7452" s="92"/>
      <c r="D7452" s="98"/>
      <c r="E7452" s="98"/>
      <c r="F7452" s="99"/>
      <c r="G7452" s="273"/>
    </row>
    <row r="7453" spans="1:7" ht="24" customHeight="1" x14ac:dyDescent="0.2">
      <c r="A7453" s="272" t="s">
        <v>603</v>
      </c>
      <c r="B7453" s="97">
        <f>Contratista</f>
        <v>0</v>
      </c>
      <c r="C7453" s="93"/>
      <c r="D7453" s="93"/>
      <c r="E7453" s="93"/>
      <c r="F7453" s="100"/>
      <c r="G7453" s="274"/>
    </row>
    <row r="7454" spans="1:7" ht="24" customHeight="1" x14ac:dyDescent="0.2">
      <c r="A7454" s="272" t="s">
        <v>24</v>
      </c>
      <c r="B7454" s="97" t="str">
        <f>Obra</f>
        <v>CIERRE PERIMETRAL - OBRA CIVIL Ca.Me. SAN JUAN S.E.</v>
      </c>
      <c r="C7454" s="93"/>
      <c r="D7454" s="93"/>
      <c r="E7454" s="93"/>
      <c r="F7454" s="100" t="s">
        <v>38</v>
      </c>
      <c r="G7454" s="275">
        <f>Fecha_Base</f>
        <v>44711</v>
      </c>
    </row>
    <row r="7455" spans="1:7" ht="24" customHeight="1" x14ac:dyDescent="0.2">
      <c r="A7455" s="276" t="s">
        <v>601</v>
      </c>
      <c r="B7455" s="94" t="str">
        <f>Ubicación</f>
        <v>DEPARTAMENTO SARMIENTO</v>
      </c>
      <c r="C7455" s="94"/>
      <c r="D7455" s="101"/>
      <c r="E7455" s="102"/>
      <c r="F7455" s="103"/>
      <c r="G7455" s="277"/>
    </row>
    <row r="7456" spans="1:7" ht="24" customHeight="1" x14ac:dyDescent="0.2">
      <c r="A7456" s="276" t="s">
        <v>39</v>
      </c>
      <c r="B7456" s="104" t="str">
        <f>IFERROR(VALUE(LEFT(B7457,FIND(".",B7457)-1)),"")</f>
        <v/>
      </c>
      <c r="C7456" s="95" t="str">
        <f>IFERROR(VLOOKUP(B7456,Tabla_CyP,2,FALSE),"")</f>
        <v/>
      </c>
      <c r="D7456" s="95"/>
      <c r="E7456" s="102"/>
      <c r="F7456" s="103"/>
      <c r="G7456" s="277"/>
    </row>
    <row r="7457" spans="1:123" ht="24" customHeight="1" x14ac:dyDescent="0.2">
      <c r="A7457" s="276" t="s">
        <v>25</v>
      </c>
      <c r="B7457" s="105" t="str">
        <f>IFERROR(VLOOKUP(COUNTIF($A$1:A7457,"ANALISIS DE PRECIOS"),Tabla_NumeroItem,2,FALSE),"")</f>
        <v/>
      </c>
      <c r="C7457" s="95" t="str">
        <f>IFERROR(VLOOKUP(B7457,Tabla_CyP,2,FALSE),"")</f>
        <v/>
      </c>
      <c r="D7457" s="101"/>
      <c r="E7457" s="102"/>
      <c r="F7457" s="100" t="s">
        <v>26</v>
      </c>
      <c r="G7457" s="278" t="str">
        <f>IFERROR(VLOOKUP(B7457,Tabla_CyP,4,FALSE),"")</f>
        <v/>
      </c>
    </row>
    <row r="7458" spans="1:123" ht="24" customHeight="1" x14ac:dyDescent="0.2">
      <c r="A7458" s="276"/>
      <c r="B7458" s="94"/>
      <c r="C7458" s="95"/>
      <c r="D7458" s="101"/>
      <c r="E7458" s="102"/>
      <c r="F7458" s="103"/>
      <c r="G7458" s="277"/>
    </row>
    <row r="7459" spans="1:123" ht="24" customHeight="1" x14ac:dyDescent="0.2">
      <c r="A7459" s="378" t="s">
        <v>507</v>
      </c>
      <c r="B7459" s="379"/>
      <c r="C7459" s="380" t="s">
        <v>0</v>
      </c>
      <c r="D7459" s="380" t="s">
        <v>27</v>
      </c>
      <c r="E7459" s="386" t="s">
        <v>28</v>
      </c>
      <c r="F7459" s="388" t="s">
        <v>29</v>
      </c>
      <c r="G7459" s="388" t="s">
        <v>30</v>
      </c>
    </row>
    <row r="7460" spans="1:123" s="107" customFormat="1" ht="24" customHeight="1" x14ac:dyDescent="0.2">
      <c r="A7460" s="106" t="s">
        <v>508</v>
      </c>
      <c r="B7460" s="106" t="s">
        <v>509</v>
      </c>
      <c r="C7460" s="381"/>
      <c r="D7460" s="381"/>
      <c r="E7460" s="387"/>
      <c r="F7460" s="389"/>
      <c r="G7460" s="389"/>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customHeight="1" x14ac:dyDescent="0.2">
      <c r="A7461" s="279"/>
      <c r="B7461" s="108"/>
      <c r="C7461" s="267" t="s">
        <v>604</v>
      </c>
      <c r="D7461" s="109"/>
      <c r="E7461" s="110"/>
      <c r="F7461" s="111"/>
      <c r="G7461" s="280"/>
    </row>
    <row r="7462" spans="1:123" s="218" customFormat="1"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1">
        <f>ROUND(E7462*F7462,2)</f>
        <v>0</v>
      </c>
    </row>
    <row r="7463" spans="1:123" s="218" customFormat="1"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1">
        <f t="shared" ref="G7463:G7475" si="2240">ROUND(E7463*F7463,2)</f>
        <v>0</v>
      </c>
    </row>
    <row r="7464" spans="1:123" s="218" customFormat="1" ht="24" customHeight="1" x14ac:dyDescent="0.2">
      <c r="A7464" s="213" t="str">
        <f t="shared" si="2236"/>
        <v/>
      </c>
      <c r="B7464" s="211" t="str">
        <f t="shared" si="2239"/>
        <v/>
      </c>
      <c r="C7464" s="212"/>
      <c r="D7464" s="213" t="str">
        <f t="shared" si="2237"/>
        <v/>
      </c>
      <c r="E7464" s="214"/>
      <c r="F7464" s="215">
        <f t="shared" si="2238"/>
        <v>0</v>
      </c>
      <c r="G7464" s="281">
        <f t="shared" si="2240"/>
        <v>0</v>
      </c>
    </row>
    <row r="7465" spans="1:123" s="218" customFormat="1" ht="24" customHeight="1" x14ac:dyDescent="0.2">
      <c r="A7465" s="213" t="str">
        <f t="shared" si="2236"/>
        <v/>
      </c>
      <c r="B7465" s="211" t="str">
        <f t="shared" si="2239"/>
        <v/>
      </c>
      <c r="C7465" s="212"/>
      <c r="D7465" s="213" t="str">
        <f t="shared" si="2237"/>
        <v/>
      </c>
      <c r="E7465" s="214"/>
      <c r="F7465" s="215">
        <f t="shared" si="2238"/>
        <v>0</v>
      </c>
      <c r="G7465" s="281">
        <f t="shared" si="2240"/>
        <v>0</v>
      </c>
    </row>
    <row r="7466" spans="1:123" s="218" customFormat="1" ht="24" customHeight="1" x14ac:dyDescent="0.2">
      <c r="A7466" s="213" t="str">
        <f t="shared" si="2236"/>
        <v/>
      </c>
      <c r="B7466" s="211" t="str">
        <f t="shared" si="2239"/>
        <v/>
      </c>
      <c r="C7466" s="212"/>
      <c r="D7466" s="213" t="str">
        <f t="shared" si="2237"/>
        <v/>
      </c>
      <c r="E7466" s="214"/>
      <c r="F7466" s="215">
        <f t="shared" si="2238"/>
        <v>0</v>
      </c>
      <c r="G7466" s="281">
        <f t="shared" si="2240"/>
        <v>0</v>
      </c>
    </row>
    <row r="7467" spans="1:123" s="218" customFormat="1" ht="24" customHeight="1" x14ac:dyDescent="0.2">
      <c r="A7467" s="213" t="str">
        <f t="shared" si="2236"/>
        <v/>
      </c>
      <c r="B7467" s="211" t="str">
        <f t="shared" si="2239"/>
        <v/>
      </c>
      <c r="C7467" s="212"/>
      <c r="D7467" s="213" t="str">
        <f t="shared" si="2237"/>
        <v/>
      </c>
      <c r="E7467" s="214"/>
      <c r="F7467" s="215">
        <f t="shared" si="2238"/>
        <v>0</v>
      </c>
      <c r="G7467" s="281">
        <f t="shared" si="2240"/>
        <v>0</v>
      </c>
    </row>
    <row r="7468" spans="1:123" s="218" customFormat="1" ht="24" customHeight="1" x14ac:dyDescent="0.2">
      <c r="A7468" s="213" t="str">
        <f t="shared" si="2236"/>
        <v/>
      </c>
      <c r="B7468" s="211" t="str">
        <f t="shared" si="2239"/>
        <v/>
      </c>
      <c r="C7468" s="212"/>
      <c r="D7468" s="213" t="str">
        <f t="shared" si="2237"/>
        <v/>
      </c>
      <c r="E7468" s="214"/>
      <c r="F7468" s="215">
        <f t="shared" si="2238"/>
        <v>0</v>
      </c>
      <c r="G7468" s="281">
        <f t="shared" si="2240"/>
        <v>0</v>
      </c>
    </row>
    <row r="7469" spans="1:123" s="218" customFormat="1" ht="24" customHeight="1" x14ac:dyDescent="0.2">
      <c r="A7469" s="213" t="str">
        <f t="shared" si="2236"/>
        <v/>
      </c>
      <c r="B7469" s="211" t="str">
        <f t="shared" si="2239"/>
        <v/>
      </c>
      <c r="C7469" s="212"/>
      <c r="D7469" s="213" t="str">
        <f t="shared" si="2237"/>
        <v/>
      </c>
      <c r="E7469" s="214"/>
      <c r="F7469" s="215">
        <f t="shared" si="2238"/>
        <v>0</v>
      </c>
      <c r="G7469" s="281">
        <f t="shared" si="2240"/>
        <v>0</v>
      </c>
    </row>
    <row r="7470" spans="1:123" s="218" customFormat="1" ht="24" customHeight="1" x14ac:dyDescent="0.2">
      <c r="A7470" s="213" t="str">
        <f t="shared" si="2236"/>
        <v/>
      </c>
      <c r="B7470" s="211" t="str">
        <f t="shared" si="2239"/>
        <v/>
      </c>
      <c r="C7470" s="212"/>
      <c r="D7470" s="213" t="str">
        <f t="shared" si="2237"/>
        <v/>
      </c>
      <c r="E7470" s="214"/>
      <c r="F7470" s="215">
        <f t="shared" si="2238"/>
        <v>0</v>
      </c>
      <c r="G7470" s="281">
        <f t="shared" si="2240"/>
        <v>0</v>
      </c>
    </row>
    <row r="7471" spans="1:123" s="218" customFormat="1" ht="24" customHeight="1" x14ac:dyDescent="0.2">
      <c r="A7471" s="213" t="str">
        <f t="shared" si="2236"/>
        <v/>
      </c>
      <c r="B7471" s="211" t="str">
        <f t="shared" si="2239"/>
        <v/>
      </c>
      <c r="C7471" s="212"/>
      <c r="D7471" s="213" t="str">
        <f t="shared" si="2237"/>
        <v/>
      </c>
      <c r="E7471" s="214"/>
      <c r="F7471" s="215">
        <f t="shared" si="2238"/>
        <v>0</v>
      </c>
      <c r="G7471" s="281">
        <f t="shared" si="2240"/>
        <v>0</v>
      </c>
    </row>
    <row r="7472" spans="1:123" s="218" customFormat="1" ht="24" customHeight="1" x14ac:dyDescent="0.2">
      <c r="A7472" s="213" t="str">
        <f t="shared" si="2236"/>
        <v/>
      </c>
      <c r="B7472" s="211" t="str">
        <f t="shared" si="2239"/>
        <v/>
      </c>
      <c r="C7472" s="212"/>
      <c r="D7472" s="213" t="str">
        <f t="shared" si="2237"/>
        <v/>
      </c>
      <c r="E7472" s="214"/>
      <c r="F7472" s="215">
        <f t="shared" si="2238"/>
        <v>0</v>
      </c>
      <c r="G7472" s="281">
        <f t="shared" si="2240"/>
        <v>0</v>
      </c>
    </row>
    <row r="7473" spans="1:7" s="218" customFormat="1" ht="24" customHeight="1" x14ac:dyDescent="0.2">
      <c r="A7473" s="213" t="str">
        <f t="shared" si="2236"/>
        <v/>
      </c>
      <c r="B7473" s="211" t="str">
        <f t="shared" si="2239"/>
        <v/>
      </c>
      <c r="C7473" s="212"/>
      <c r="D7473" s="213" t="str">
        <f t="shared" si="2237"/>
        <v/>
      </c>
      <c r="E7473" s="214"/>
      <c r="F7473" s="215">
        <f t="shared" si="2238"/>
        <v>0</v>
      </c>
      <c r="G7473" s="281">
        <f t="shared" si="2240"/>
        <v>0</v>
      </c>
    </row>
    <row r="7474" spans="1:7" s="218" customFormat="1" ht="24" customHeight="1" x14ac:dyDescent="0.2">
      <c r="A7474" s="213" t="str">
        <f t="shared" si="2236"/>
        <v/>
      </c>
      <c r="B7474" s="211" t="str">
        <f t="shared" si="2239"/>
        <v/>
      </c>
      <c r="C7474" s="212"/>
      <c r="D7474" s="213" t="str">
        <f t="shared" si="2237"/>
        <v/>
      </c>
      <c r="E7474" s="214"/>
      <c r="F7474" s="215">
        <f t="shared" si="2238"/>
        <v>0</v>
      </c>
      <c r="G7474" s="281">
        <f t="shared" si="2240"/>
        <v>0</v>
      </c>
    </row>
    <row r="7475" spans="1:7" s="218" customFormat="1" ht="24" customHeight="1" x14ac:dyDescent="0.2">
      <c r="A7475" s="213" t="str">
        <f t="shared" si="2236"/>
        <v/>
      </c>
      <c r="B7475" s="211" t="str">
        <f t="shared" si="2239"/>
        <v/>
      </c>
      <c r="C7475" s="212"/>
      <c r="D7475" s="213" t="str">
        <f t="shared" si="2237"/>
        <v/>
      </c>
      <c r="E7475" s="214"/>
      <c r="F7475" s="216">
        <f t="shared" si="2238"/>
        <v>0</v>
      </c>
      <c r="G7475" s="281">
        <f t="shared" si="2240"/>
        <v>0</v>
      </c>
    </row>
    <row r="7476" spans="1:7" ht="24" customHeight="1" x14ac:dyDescent="0.2">
      <c r="A7476" s="282"/>
      <c r="B7476" s="95"/>
      <c r="C7476" s="95"/>
      <c r="D7476" s="101"/>
      <c r="E7476" s="102"/>
      <c r="F7476" s="268" t="s">
        <v>31</v>
      </c>
      <c r="G7476" s="283">
        <f>SUBTOTAL(9,G7462:G7475)</f>
        <v>0</v>
      </c>
    </row>
    <row r="7477" spans="1:7" ht="24" customHeight="1" x14ac:dyDescent="0.2">
      <c r="A7477" s="282"/>
      <c r="B7477" s="95"/>
      <c r="C7477" s="266" t="s">
        <v>605</v>
      </c>
      <c r="D7477" s="101"/>
      <c r="E7477" s="102"/>
      <c r="F7477" s="103"/>
      <c r="G7477" s="284"/>
    </row>
    <row r="7478" spans="1:7" s="218" customFormat="1"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1">
        <f>ROUND(E7478*F7478,2)</f>
        <v>0</v>
      </c>
    </row>
    <row r="7479" spans="1:7" s="218" customFormat="1" ht="24" customHeight="1" x14ac:dyDescent="0.2">
      <c r="A7479" s="213" t="str">
        <f t="shared" si="2241"/>
        <v/>
      </c>
      <c r="B7479" s="211">
        <f t="shared" si="2242"/>
        <v>0</v>
      </c>
      <c r="C7479" s="212"/>
      <c r="D7479" s="213" t="str">
        <f t="shared" si="2243"/>
        <v/>
      </c>
      <c r="E7479" s="214"/>
      <c r="F7479" s="217">
        <f t="shared" si="2244"/>
        <v>0</v>
      </c>
      <c r="G7479" s="281">
        <f>ROUND(E7479*F7479,2)</f>
        <v>0</v>
      </c>
    </row>
    <row r="7480" spans="1:7" s="218" customFormat="1" ht="24" customHeight="1" x14ac:dyDescent="0.2">
      <c r="A7480" s="213" t="str">
        <f t="shared" si="2241"/>
        <v/>
      </c>
      <c r="B7480" s="211">
        <f t="shared" si="2242"/>
        <v>0</v>
      </c>
      <c r="C7480" s="212"/>
      <c r="D7480" s="213" t="str">
        <f t="shared" si="2243"/>
        <v/>
      </c>
      <c r="E7480" s="214"/>
      <c r="F7480" s="217">
        <f t="shared" si="2244"/>
        <v>0</v>
      </c>
      <c r="G7480" s="281">
        <f t="shared" ref="G7480:G7485" si="2245">ROUND(E7480*F7480,2)</f>
        <v>0</v>
      </c>
    </row>
    <row r="7481" spans="1:7" s="218" customFormat="1" ht="24" customHeight="1" x14ac:dyDescent="0.2">
      <c r="A7481" s="213" t="str">
        <f t="shared" si="2241"/>
        <v/>
      </c>
      <c r="B7481" s="211">
        <f t="shared" si="2242"/>
        <v>0</v>
      </c>
      <c r="C7481" s="212"/>
      <c r="D7481" s="213" t="str">
        <f t="shared" si="2243"/>
        <v/>
      </c>
      <c r="E7481" s="214"/>
      <c r="F7481" s="217">
        <f t="shared" si="2244"/>
        <v>0</v>
      </c>
      <c r="G7481" s="281">
        <f t="shared" si="2245"/>
        <v>0</v>
      </c>
    </row>
    <row r="7482" spans="1:7" s="218" customFormat="1" ht="24" customHeight="1" x14ac:dyDescent="0.2">
      <c r="A7482" s="213" t="str">
        <f t="shared" si="2241"/>
        <v/>
      </c>
      <c r="B7482" s="211">
        <f t="shared" si="2242"/>
        <v>0</v>
      </c>
      <c r="C7482" s="212"/>
      <c r="D7482" s="213" t="str">
        <f t="shared" si="2243"/>
        <v/>
      </c>
      <c r="E7482" s="214"/>
      <c r="F7482" s="215">
        <f t="shared" si="2244"/>
        <v>0</v>
      </c>
      <c r="G7482" s="281">
        <f t="shared" si="2245"/>
        <v>0</v>
      </c>
    </row>
    <row r="7483" spans="1:7" s="218" customFormat="1" ht="24" customHeight="1" x14ac:dyDescent="0.2">
      <c r="A7483" s="213" t="str">
        <f t="shared" si="2241"/>
        <v/>
      </c>
      <c r="B7483" s="211">
        <f t="shared" si="2242"/>
        <v>0</v>
      </c>
      <c r="C7483" s="212"/>
      <c r="D7483" s="213" t="str">
        <f t="shared" si="2243"/>
        <v/>
      </c>
      <c r="E7483" s="214"/>
      <c r="F7483" s="215">
        <f t="shared" si="2244"/>
        <v>0</v>
      </c>
      <c r="G7483" s="281">
        <f t="shared" si="2245"/>
        <v>0</v>
      </c>
    </row>
    <row r="7484" spans="1:7" s="218" customFormat="1" ht="24" customHeight="1" x14ac:dyDescent="0.2">
      <c r="A7484" s="213" t="str">
        <f t="shared" si="2241"/>
        <v/>
      </c>
      <c r="B7484" s="211">
        <f t="shared" si="2242"/>
        <v>0</v>
      </c>
      <c r="C7484" s="212"/>
      <c r="D7484" s="213" t="str">
        <f t="shared" si="2243"/>
        <v/>
      </c>
      <c r="E7484" s="214"/>
      <c r="F7484" s="215">
        <f t="shared" si="2244"/>
        <v>0</v>
      </c>
      <c r="G7484" s="281">
        <f t="shared" si="2245"/>
        <v>0</v>
      </c>
    </row>
    <row r="7485" spans="1:7" s="218" customFormat="1" ht="24" customHeight="1" x14ac:dyDescent="0.2">
      <c r="A7485" s="213" t="str">
        <f t="shared" si="2241"/>
        <v/>
      </c>
      <c r="B7485" s="211">
        <f t="shared" si="2242"/>
        <v>0</v>
      </c>
      <c r="C7485" s="212"/>
      <c r="D7485" s="213" t="str">
        <f t="shared" si="2243"/>
        <v/>
      </c>
      <c r="E7485" s="214"/>
      <c r="F7485" s="215">
        <f t="shared" si="2244"/>
        <v>0</v>
      </c>
      <c r="G7485" s="281">
        <f t="shared" si="2245"/>
        <v>0</v>
      </c>
    </row>
    <row r="7486" spans="1:7" ht="24" customHeight="1" x14ac:dyDescent="0.2">
      <c r="A7486" s="282"/>
      <c r="B7486" s="95"/>
      <c r="C7486" s="95"/>
      <c r="D7486" s="101"/>
      <c r="E7486" s="102"/>
      <c r="F7486" s="268" t="s">
        <v>32</v>
      </c>
      <c r="G7486" s="283">
        <f>SUBTOTAL(9,G7478:G7485)</f>
        <v>0</v>
      </c>
    </row>
    <row r="7487" spans="1:7" ht="24" customHeight="1" x14ac:dyDescent="0.2">
      <c r="A7487" s="282"/>
      <c r="B7487" s="95"/>
      <c r="C7487" s="266" t="s">
        <v>606</v>
      </c>
      <c r="D7487" s="101"/>
      <c r="E7487" s="102"/>
      <c r="F7487" s="103"/>
      <c r="G7487" s="284"/>
    </row>
    <row r="7488" spans="1:7" s="218" customFormat="1"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1">
        <f t="shared" ref="G7488:G7496" si="2250">ROUND(E7488*F7488,2)</f>
        <v>0</v>
      </c>
    </row>
    <row r="7489" spans="1:7" s="218" customFormat="1" ht="24" customHeight="1" x14ac:dyDescent="0.2">
      <c r="A7489" s="213" t="str">
        <f t="shared" si="2246"/>
        <v/>
      </c>
      <c r="B7489" s="211" t="str">
        <f t="shared" si="2247"/>
        <v/>
      </c>
      <c r="C7489" s="212"/>
      <c r="D7489" s="213" t="str">
        <f t="shared" si="2248"/>
        <v/>
      </c>
      <c r="E7489" s="214"/>
      <c r="F7489" s="215">
        <f t="shared" si="2249"/>
        <v>0</v>
      </c>
      <c r="G7489" s="281">
        <f t="shared" si="2250"/>
        <v>0</v>
      </c>
    </row>
    <row r="7490" spans="1:7" s="218" customFormat="1" ht="24" customHeight="1" x14ac:dyDescent="0.2">
      <c r="A7490" s="213" t="str">
        <f t="shared" si="2246"/>
        <v/>
      </c>
      <c r="B7490" s="211" t="str">
        <f t="shared" si="2247"/>
        <v/>
      </c>
      <c r="C7490" s="212"/>
      <c r="D7490" s="213" t="str">
        <f t="shared" si="2248"/>
        <v/>
      </c>
      <c r="E7490" s="214"/>
      <c r="F7490" s="215">
        <f t="shared" si="2249"/>
        <v>0</v>
      </c>
      <c r="G7490" s="281">
        <f t="shared" si="2250"/>
        <v>0</v>
      </c>
    </row>
    <row r="7491" spans="1:7" s="218" customFormat="1" ht="24" customHeight="1" x14ac:dyDescent="0.2">
      <c r="A7491" s="213" t="str">
        <f t="shared" si="2246"/>
        <v/>
      </c>
      <c r="B7491" s="211" t="str">
        <f t="shared" si="2247"/>
        <v/>
      </c>
      <c r="C7491" s="212"/>
      <c r="D7491" s="213" t="str">
        <f t="shared" si="2248"/>
        <v/>
      </c>
      <c r="E7491" s="214"/>
      <c r="F7491" s="215">
        <f t="shared" si="2249"/>
        <v>0</v>
      </c>
      <c r="G7491" s="281">
        <f t="shared" si="2250"/>
        <v>0</v>
      </c>
    </row>
    <row r="7492" spans="1:7" s="218" customFormat="1" ht="24" customHeight="1" x14ac:dyDescent="0.2">
      <c r="A7492" s="213" t="str">
        <f t="shared" si="2246"/>
        <v/>
      </c>
      <c r="B7492" s="211" t="str">
        <f t="shared" si="2247"/>
        <v/>
      </c>
      <c r="C7492" s="212"/>
      <c r="D7492" s="213" t="str">
        <f t="shared" si="2248"/>
        <v/>
      </c>
      <c r="E7492" s="214"/>
      <c r="F7492" s="215">
        <f t="shared" si="2249"/>
        <v>0</v>
      </c>
      <c r="G7492" s="281">
        <f t="shared" si="2250"/>
        <v>0</v>
      </c>
    </row>
    <row r="7493" spans="1:7" s="218" customFormat="1" ht="24" customHeight="1" x14ac:dyDescent="0.2">
      <c r="A7493" s="213" t="str">
        <f t="shared" si="2246"/>
        <v/>
      </c>
      <c r="B7493" s="211" t="str">
        <f t="shared" si="2247"/>
        <v/>
      </c>
      <c r="C7493" s="212"/>
      <c r="D7493" s="213" t="str">
        <f t="shared" si="2248"/>
        <v/>
      </c>
      <c r="E7493" s="214"/>
      <c r="F7493" s="215">
        <f t="shared" si="2249"/>
        <v>0</v>
      </c>
      <c r="G7493" s="281">
        <f t="shared" si="2250"/>
        <v>0</v>
      </c>
    </row>
    <row r="7494" spans="1:7" s="218" customFormat="1" ht="24" customHeight="1" x14ac:dyDescent="0.2">
      <c r="A7494" s="213" t="str">
        <f t="shared" si="2246"/>
        <v/>
      </c>
      <c r="B7494" s="211" t="str">
        <f t="shared" si="2247"/>
        <v/>
      </c>
      <c r="C7494" s="212"/>
      <c r="D7494" s="213" t="str">
        <f t="shared" si="2248"/>
        <v/>
      </c>
      <c r="E7494" s="214"/>
      <c r="F7494" s="215">
        <f t="shared" si="2249"/>
        <v>0</v>
      </c>
      <c r="G7494" s="281">
        <f t="shared" si="2250"/>
        <v>0</v>
      </c>
    </row>
    <row r="7495" spans="1:7" s="218" customFormat="1" ht="24" customHeight="1" x14ac:dyDescent="0.2">
      <c r="A7495" s="213" t="str">
        <f t="shared" si="2246"/>
        <v/>
      </c>
      <c r="B7495" s="211" t="str">
        <f t="shared" si="2247"/>
        <v/>
      </c>
      <c r="C7495" s="212"/>
      <c r="D7495" s="213" t="str">
        <f t="shared" si="2248"/>
        <v/>
      </c>
      <c r="E7495" s="214"/>
      <c r="F7495" s="215">
        <f t="shared" si="2249"/>
        <v>0</v>
      </c>
      <c r="G7495" s="281">
        <f t="shared" si="2250"/>
        <v>0</v>
      </c>
    </row>
    <row r="7496" spans="1:7" s="218" customFormat="1" ht="24" customHeight="1" x14ac:dyDescent="0.2">
      <c r="A7496" s="213" t="str">
        <f t="shared" si="2246"/>
        <v/>
      </c>
      <c r="B7496" s="211" t="str">
        <f t="shared" si="2247"/>
        <v/>
      </c>
      <c r="C7496" s="212"/>
      <c r="D7496" s="213" t="str">
        <f t="shared" si="2248"/>
        <v/>
      </c>
      <c r="E7496" s="214"/>
      <c r="F7496" s="215">
        <f t="shared" si="2249"/>
        <v>0</v>
      </c>
      <c r="G7496" s="281">
        <f t="shared" si="2250"/>
        <v>0</v>
      </c>
    </row>
    <row r="7497" spans="1:7" ht="24" customHeight="1" x14ac:dyDescent="0.2">
      <c r="A7497" s="285"/>
      <c r="B7497" s="101"/>
      <c r="C7497" s="95"/>
      <c r="D7497" s="101"/>
      <c r="E7497" s="102"/>
      <c r="F7497" s="268" t="s">
        <v>33</v>
      </c>
      <c r="G7497" s="283">
        <f>SUBTOTAL(9,G7488:G7496)</f>
        <v>0</v>
      </c>
    </row>
    <row r="7498" spans="1:7" ht="24" customHeight="1" x14ac:dyDescent="0.2">
      <c r="A7498" s="286"/>
      <c r="B7498" s="101"/>
      <c r="C7498" s="95"/>
      <c r="D7498" s="101"/>
      <c r="E7498" s="102"/>
      <c r="F7498" s="103"/>
      <c r="G7498" s="284"/>
    </row>
    <row r="7499" spans="1:7" ht="24" customHeight="1" x14ac:dyDescent="0.2">
      <c r="A7499" s="287" t="str">
        <f>B7457</f>
        <v/>
      </c>
      <c r="B7499" s="288" t="str">
        <f>C7457</f>
        <v/>
      </c>
      <c r="C7499" s="109"/>
      <c r="D7499" s="109" t="s">
        <v>34</v>
      </c>
      <c r="E7499" s="110"/>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7" t="str">
        <f>Comitente</f>
        <v>CA.ME. SAN JUAN SOCIEDAD DEL ESTADO</v>
      </c>
      <c r="C7502" s="92"/>
      <c r="D7502" s="98"/>
      <c r="E7502" s="98"/>
      <c r="F7502" s="99"/>
      <c r="G7502" s="273"/>
    </row>
    <row r="7503" spans="1:7" ht="24" customHeight="1" x14ac:dyDescent="0.2">
      <c r="A7503" s="272" t="s">
        <v>603</v>
      </c>
      <c r="B7503" s="97">
        <f>Contratista</f>
        <v>0</v>
      </c>
      <c r="C7503" s="93"/>
      <c r="D7503" s="93"/>
      <c r="E7503" s="93"/>
      <c r="F7503" s="100"/>
      <c r="G7503" s="274"/>
    </row>
    <row r="7504" spans="1:7" ht="24" customHeight="1" x14ac:dyDescent="0.2">
      <c r="A7504" s="272" t="s">
        <v>24</v>
      </c>
      <c r="B7504" s="97" t="str">
        <f>Obra</f>
        <v>CIERRE PERIMETRAL - OBRA CIVIL Ca.Me. SAN JUAN S.E.</v>
      </c>
      <c r="C7504" s="93"/>
      <c r="D7504" s="93"/>
      <c r="E7504" s="93"/>
      <c r="F7504" s="100" t="s">
        <v>38</v>
      </c>
      <c r="G7504" s="275">
        <f>Fecha_Base</f>
        <v>44711</v>
      </c>
    </row>
    <row r="7505" spans="1:123" ht="24" customHeight="1" x14ac:dyDescent="0.2">
      <c r="A7505" s="276" t="s">
        <v>601</v>
      </c>
      <c r="B7505" s="94" t="str">
        <f>Ubicación</f>
        <v>DEPARTAMENTO SARMIENTO</v>
      </c>
      <c r="C7505" s="94"/>
      <c r="D7505" s="101"/>
      <c r="E7505" s="102"/>
      <c r="F7505" s="103"/>
      <c r="G7505" s="277"/>
    </row>
    <row r="7506" spans="1:123" ht="24" customHeight="1" x14ac:dyDescent="0.2">
      <c r="A7506" s="276" t="s">
        <v>39</v>
      </c>
      <c r="B7506" s="104" t="str">
        <f>IFERROR(VALUE(LEFT(B7507,FIND(".",B7507)-1)),"")</f>
        <v/>
      </c>
      <c r="C7506" s="95" t="str">
        <f>IFERROR(VLOOKUP(B7506,Tabla_CyP,2,FALSE),"")</f>
        <v/>
      </c>
      <c r="D7506" s="95"/>
      <c r="E7506" s="102"/>
      <c r="F7506" s="103"/>
      <c r="G7506" s="277"/>
    </row>
    <row r="7507" spans="1:123" ht="24" customHeight="1" x14ac:dyDescent="0.2">
      <c r="A7507" s="276" t="s">
        <v>25</v>
      </c>
      <c r="B7507" s="105" t="str">
        <f>IFERROR(VLOOKUP(COUNTIF($A$1:A7507,"ANALISIS DE PRECIOS"),Tabla_NumeroItem,2,FALSE),"")</f>
        <v/>
      </c>
      <c r="C7507" s="95" t="str">
        <f>IFERROR(VLOOKUP(B7507,Tabla_CyP,2,FALSE),"")</f>
        <v/>
      </c>
      <c r="D7507" s="101"/>
      <c r="E7507" s="102"/>
      <c r="F7507" s="100" t="s">
        <v>26</v>
      </c>
      <c r="G7507" s="278" t="str">
        <f>IFERROR(VLOOKUP(B7507,Tabla_CyP,4,FALSE),"")</f>
        <v/>
      </c>
    </row>
    <row r="7508" spans="1:123" ht="24" customHeight="1" x14ac:dyDescent="0.2">
      <c r="A7508" s="276"/>
      <c r="B7508" s="94"/>
      <c r="C7508" s="95"/>
      <c r="D7508" s="101"/>
      <c r="E7508" s="102"/>
      <c r="F7508" s="103"/>
      <c r="G7508" s="277"/>
    </row>
    <row r="7509" spans="1:123" ht="24" customHeight="1" x14ac:dyDescent="0.2">
      <c r="A7509" s="378" t="s">
        <v>507</v>
      </c>
      <c r="B7509" s="379"/>
      <c r="C7509" s="380" t="s">
        <v>0</v>
      </c>
      <c r="D7509" s="380" t="s">
        <v>27</v>
      </c>
      <c r="E7509" s="386" t="s">
        <v>28</v>
      </c>
      <c r="F7509" s="388" t="s">
        <v>29</v>
      </c>
      <c r="G7509" s="388" t="s">
        <v>30</v>
      </c>
    </row>
    <row r="7510" spans="1:123" s="107" customFormat="1" ht="24" customHeight="1" x14ac:dyDescent="0.2">
      <c r="A7510" s="106" t="s">
        <v>508</v>
      </c>
      <c r="B7510" s="106" t="s">
        <v>509</v>
      </c>
      <c r="C7510" s="381"/>
      <c r="D7510" s="381"/>
      <c r="E7510" s="387"/>
      <c r="F7510" s="389"/>
      <c r="G7510" s="389"/>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customHeight="1" x14ac:dyDescent="0.2">
      <c r="A7511" s="279"/>
      <c r="B7511" s="108"/>
      <c r="C7511" s="267" t="s">
        <v>604</v>
      </c>
      <c r="D7511" s="109"/>
      <c r="E7511" s="110"/>
      <c r="F7511" s="111"/>
      <c r="G7511" s="280"/>
    </row>
    <row r="7512" spans="1:123" s="218" customFormat="1"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1">
        <f>ROUND(E7512*F7512,2)</f>
        <v>0</v>
      </c>
    </row>
    <row r="7513" spans="1:123" s="218" customFormat="1"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1">
        <f t="shared" ref="G7513:G7525" si="2255">ROUND(E7513*F7513,2)</f>
        <v>0</v>
      </c>
    </row>
    <row r="7514" spans="1:123" s="218" customFormat="1" ht="24" customHeight="1" x14ac:dyDescent="0.2">
      <c r="A7514" s="213" t="str">
        <f t="shared" si="2251"/>
        <v/>
      </c>
      <c r="B7514" s="211" t="str">
        <f t="shared" si="2254"/>
        <v/>
      </c>
      <c r="C7514" s="212"/>
      <c r="D7514" s="213" t="str">
        <f t="shared" si="2252"/>
        <v/>
      </c>
      <c r="E7514" s="214"/>
      <c r="F7514" s="215">
        <f t="shared" si="2253"/>
        <v>0</v>
      </c>
      <c r="G7514" s="281">
        <f t="shared" si="2255"/>
        <v>0</v>
      </c>
    </row>
    <row r="7515" spans="1:123" s="218" customFormat="1" ht="24" customHeight="1" x14ac:dyDescent="0.2">
      <c r="A7515" s="213" t="str">
        <f t="shared" si="2251"/>
        <v/>
      </c>
      <c r="B7515" s="211" t="str">
        <f t="shared" si="2254"/>
        <v/>
      </c>
      <c r="C7515" s="212"/>
      <c r="D7515" s="213" t="str">
        <f t="shared" si="2252"/>
        <v/>
      </c>
      <c r="E7515" s="214"/>
      <c r="F7515" s="215">
        <f t="shared" si="2253"/>
        <v>0</v>
      </c>
      <c r="G7515" s="281">
        <f t="shared" si="2255"/>
        <v>0</v>
      </c>
    </row>
    <row r="7516" spans="1:123" s="218" customFormat="1" ht="24" customHeight="1" x14ac:dyDescent="0.2">
      <c r="A7516" s="213" t="str">
        <f t="shared" si="2251"/>
        <v/>
      </c>
      <c r="B7516" s="211" t="str">
        <f t="shared" si="2254"/>
        <v/>
      </c>
      <c r="C7516" s="212"/>
      <c r="D7516" s="213" t="str">
        <f t="shared" si="2252"/>
        <v/>
      </c>
      <c r="E7516" s="214"/>
      <c r="F7516" s="215">
        <f t="shared" si="2253"/>
        <v>0</v>
      </c>
      <c r="G7516" s="281">
        <f t="shared" si="2255"/>
        <v>0</v>
      </c>
    </row>
    <row r="7517" spans="1:123" s="218" customFormat="1" ht="24" customHeight="1" x14ac:dyDescent="0.2">
      <c r="A7517" s="213" t="str">
        <f t="shared" si="2251"/>
        <v/>
      </c>
      <c r="B7517" s="211" t="str">
        <f t="shared" si="2254"/>
        <v/>
      </c>
      <c r="C7517" s="212"/>
      <c r="D7517" s="213" t="str">
        <f t="shared" si="2252"/>
        <v/>
      </c>
      <c r="E7517" s="214"/>
      <c r="F7517" s="215">
        <f t="shared" si="2253"/>
        <v>0</v>
      </c>
      <c r="G7517" s="281">
        <f t="shared" si="2255"/>
        <v>0</v>
      </c>
    </row>
    <row r="7518" spans="1:123" s="218" customFormat="1" ht="24" customHeight="1" x14ac:dyDescent="0.2">
      <c r="A7518" s="213" t="str">
        <f t="shared" si="2251"/>
        <v/>
      </c>
      <c r="B7518" s="211" t="str">
        <f t="shared" si="2254"/>
        <v/>
      </c>
      <c r="C7518" s="212"/>
      <c r="D7518" s="213" t="str">
        <f t="shared" si="2252"/>
        <v/>
      </c>
      <c r="E7518" s="214"/>
      <c r="F7518" s="215">
        <f t="shared" si="2253"/>
        <v>0</v>
      </c>
      <c r="G7518" s="281">
        <f t="shared" si="2255"/>
        <v>0</v>
      </c>
    </row>
    <row r="7519" spans="1:123" s="218" customFormat="1" ht="24" customHeight="1" x14ac:dyDescent="0.2">
      <c r="A7519" s="213" t="str">
        <f t="shared" si="2251"/>
        <v/>
      </c>
      <c r="B7519" s="211" t="str">
        <f t="shared" si="2254"/>
        <v/>
      </c>
      <c r="C7519" s="212"/>
      <c r="D7519" s="213" t="str">
        <f t="shared" si="2252"/>
        <v/>
      </c>
      <c r="E7519" s="214"/>
      <c r="F7519" s="215">
        <f t="shared" si="2253"/>
        <v>0</v>
      </c>
      <c r="G7519" s="281">
        <f t="shared" si="2255"/>
        <v>0</v>
      </c>
    </row>
    <row r="7520" spans="1:123" s="218" customFormat="1" ht="24" customHeight="1" x14ac:dyDescent="0.2">
      <c r="A7520" s="213" t="str">
        <f t="shared" si="2251"/>
        <v/>
      </c>
      <c r="B7520" s="211" t="str">
        <f t="shared" si="2254"/>
        <v/>
      </c>
      <c r="C7520" s="212"/>
      <c r="D7520" s="213" t="str">
        <f t="shared" si="2252"/>
        <v/>
      </c>
      <c r="E7520" s="214"/>
      <c r="F7520" s="215">
        <f t="shared" si="2253"/>
        <v>0</v>
      </c>
      <c r="G7520" s="281">
        <f t="shared" si="2255"/>
        <v>0</v>
      </c>
    </row>
    <row r="7521" spans="1:7" s="218" customFormat="1" ht="24" customHeight="1" x14ac:dyDescent="0.2">
      <c r="A7521" s="213" t="str">
        <f t="shared" si="2251"/>
        <v/>
      </c>
      <c r="B7521" s="211" t="str">
        <f t="shared" si="2254"/>
        <v/>
      </c>
      <c r="C7521" s="212"/>
      <c r="D7521" s="213" t="str">
        <f t="shared" si="2252"/>
        <v/>
      </c>
      <c r="E7521" s="214"/>
      <c r="F7521" s="215">
        <f t="shared" si="2253"/>
        <v>0</v>
      </c>
      <c r="G7521" s="281">
        <f t="shared" si="2255"/>
        <v>0</v>
      </c>
    </row>
    <row r="7522" spans="1:7" s="218" customFormat="1" ht="24" customHeight="1" x14ac:dyDescent="0.2">
      <c r="A7522" s="213" t="str">
        <f t="shared" si="2251"/>
        <v/>
      </c>
      <c r="B7522" s="211" t="str">
        <f t="shared" si="2254"/>
        <v/>
      </c>
      <c r="C7522" s="212"/>
      <c r="D7522" s="213" t="str">
        <f t="shared" si="2252"/>
        <v/>
      </c>
      <c r="E7522" s="214"/>
      <c r="F7522" s="215">
        <f t="shared" si="2253"/>
        <v>0</v>
      </c>
      <c r="G7522" s="281">
        <f t="shared" si="2255"/>
        <v>0</v>
      </c>
    </row>
    <row r="7523" spans="1:7" s="218" customFormat="1" ht="24" customHeight="1" x14ac:dyDescent="0.2">
      <c r="A7523" s="213" t="str">
        <f t="shared" si="2251"/>
        <v/>
      </c>
      <c r="B7523" s="211" t="str">
        <f t="shared" si="2254"/>
        <v/>
      </c>
      <c r="C7523" s="212"/>
      <c r="D7523" s="213" t="str">
        <f t="shared" si="2252"/>
        <v/>
      </c>
      <c r="E7523" s="214"/>
      <c r="F7523" s="215">
        <f t="shared" si="2253"/>
        <v>0</v>
      </c>
      <c r="G7523" s="281">
        <f t="shared" si="2255"/>
        <v>0</v>
      </c>
    </row>
    <row r="7524" spans="1:7" s="218" customFormat="1" ht="24" customHeight="1" x14ac:dyDescent="0.2">
      <c r="A7524" s="213" t="str">
        <f t="shared" si="2251"/>
        <v/>
      </c>
      <c r="B7524" s="211" t="str">
        <f t="shared" si="2254"/>
        <v/>
      </c>
      <c r="C7524" s="212"/>
      <c r="D7524" s="213" t="str">
        <f t="shared" si="2252"/>
        <v/>
      </c>
      <c r="E7524" s="214"/>
      <c r="F7524" s="215">
        <f t="shared" si="2253"/>
        <v>0</v>
      </c>
      <c r="G7524" s="281">
        <f t="shared" si="2255"/>
        <v>0</v>
      </c>
    </row>
    <row r="7525" spans="1:7" s="218" customFormat="1" ht="24" customHeight="1" x14ac:dyDescent="0.2">
      <c r="A7525" s="213" t="str">
        <f t="shared" si="2251"/>
        <v/>
      </c>
      <c r="B7525" s="211" t="str">
        <f t="shared" si="2254"/>
        <v/>
      </c>
      <c r="C7525" s="212"/>
      <c r="D7525" s="213" t="str">
        <f t="shared" si="2252"/>
        <v/>
      </c>
      <c r="E7525" s="214"/>
      <c r="F7525" s="216">
        <f t="shared" si="2253"/>
        <v>0</v>
      </c>
      <c r="G7525" s="281">
        <f t="shared" si="2255"/>
        <v>0</v>
      </c>
    </row>
    <row r="7526" spans="1:7" ht="24" customHeight="1" x14ac:dyDescent="0.2">
      <c r="A7526" s="282"/>
      <c r="B7526" s="95"/>
      <c r="C7526" s="95"/>
      <c r="D7526" s="101"/>
      <c r="E7526" s="102"/>
      <c r="F7526" s="268" t="s">
        <v>31</v>
      </c>
      <c r="G7526" s="283">
        <f>SUBTOTAL(9,G7512:G7525)</f>
        <v>0</v>
      </c>
    </row>
    <row r="7527" spans="1:7" ht="24" customHeight="1" x14ac:dyDescent="0.2">
      <c r="A7527" s="282"/>
      <c r="B7527" s="95"/>
      <c r="C7527" s="266" t="s">
        <v>605</v>
      </c>
      <c r="D7527" s="101"/>
      <c r="E7527" s="102"/>
      <c r="F7527" s="103"/>
      <c r="G7527" s="284"/>
    </row>
    <row r="7528" spans="1:7" s="218" customFormat="1"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1">
        <f>ROUND(E7528*F7528,2)</f>
        <v>0</v>
      </c>
    </row>
    <row r="7529" spans="1:7" s="218" customFormat="1" ht="24" customHeight="1" x14ac:dyDescent="0.2">
      <c r="A7529" s="213" t="str">
        <f t="shared" si="2256"/>
        <v/>
      </c>
      <c r="B7529" s="211">
        <f t="shared" si="2257"/>
        <v>0</v>
      </c>
      <c r="C7529" s="212"/>
      <c r="D7529" s="213" t="str">
        <f t="shared" si="2258"/>
        <v/>
      </c>
      <c r="E7529" s="214"/>
      <c r="F7529" s="217">
        <f t="shared" si="2259"/>
        <v>0</v>
      </c>
      <c r="G7529" s="281">
        <f>ROUND(E7529*F7529,2)</f>
        <v>0</v>
      </c>
    </row>
    <row r="7530" spans="1:7" s="218" customFormat="1" ht="24" customHeight="1" x14ac:dyDescent="0.2">
      <c r="A7530" s="213" t="str">
        <f t="shared" si="2256"/>
        <v/>
      </c>
      <c r="B7530" s="211">
        <f t="shared" si="2257"/>
        <v>0</v>
      </c>
      <c r="C7530" s="212"/>
      <c r="D7530" s="213" t="str">
        <f t="shared" si="2258"/>
        <v/>
      </c>
      <c r="E7530" s="214"/>
      <c r="F7530" s="217">
        <f t="shared" si="2259"/>
        <v>0</v>
      </c>
      <c r="G7530" s="281">
        <f t="shared" ref="G7530:G7535" si="2260">ROUND(E7530*F7530,2)</f>
        <v>0</v>
      </c>
    </row>
    <row r="7531" spans="1:7" s="218" customFormat="1" ht="24" customHeight="1" x14ac:dyDescent="0.2">
      <c r="A7531" s="213" t="str">
        <f t="shared" si="2256"/>
        <v/>
      </c>
      <c r="B7531" s="211">
        <f t="shared" si="2257"/>
        <v>0</v>
      </c>
      <c r="C7531" s="212"/>
      <c r="D7531" s="213" t="str">
        <f t="shared" si="2258"/>
        <v/>
      </c>
      <c r="E7531" s="214"/>
      <c r="F7531" s="217">
        <f t="shared" si="2259"/>
        <v>0</v>
      </c>
      <c r="G7531" s="281">
        <f t="shared" si="2260"/>
        <v>0</v>
      </c>
    </row>
    <row r="7532" spans="1:7" s="218" customFormat="1" ht="24" customHeight="1" x14ac:dyDescent="0.2">
      <c r="A7532" s="213" t="str">
        <f t="shared" si="2256"/>
        <v/>
      </c>
      <c r="B7532" s="211">
        <f t="shared" si="2257"/>
        <v>0</v>
      </c>
      <c r="C7532" s="212"/>
      <c r="D7532" s="213" t="str">
        <f t="shared" si="2258"/>
        <v/>
      </c>
      <c r="E7532" s="214"/>
      <c r="F7532" s="215">
        <f t="shared" si="2259"/>
        <v>0</v>
      </c>
      <c r="G7532" s="281">
        <f t="shared" si="2260"/>
        <v>0</v>
      </c>
    </row>
    <row r="7533" spans="1:7" s="218" customFormat="1" ht="24" customHeight="1" x14ac:dyDescent="0.2">
      <c r="A7533" s="213" t="str">
        <f t="shared" si="2256"/>
        <v/>
      </c>
      <c r="B7533" s="211">
        <f t="shared" si="2257"/>
        <v>0</v>
      </c>
      <c r="C7533" s="212"/>
      <c r="D7533" s="213" t="str">
        <f t="shared" si="2258"/>
        <v/>
      </c>
      <c r="E7533" s="214"/>
      <c r="F7533" s="215">
        <f t="shared" si="2259"/>
        <v>0</v>
      </c>
      <c r="G7533" s="281">
        <f t="shared" si="2260"/>
        <v>0</v>
      </c>
    </row>
    <row r="7534" spans="1:7" s="218" customFormat="1" ht="24" customHeight="1" x14ac:dyDescent="0.2">
      <c r="A7534" s="213" t="str">
        <f t="shared" si="2256"/>
        <v/>
      </c>
      <c r="B7534" s="211">
        <f t="shared" si="2257"/>
        <v>0</v>
      </c>
      <c r="C7534" s="212"/>
      <c r="D7534" s="213" t="str">
        <f t="shared" si="2258"/>
        <v/>
      </c>
      <c r="E7534" s="214"/>
      <c r="F7534" s="215">
        <f t="shared" si="2259"/>
        <v>0</v>
      </c>
      <c r="G7534" s="281">
        <f t="shared" si="2260"/>
        <v>0</v>
      </c>
    </row>
    <row r="7535" spans="1:7" s="218" customFormat="1" ht="24" customHeight="1" x14ac:dyDescent="0.2">
      <c r="A7535" s="213" t="str">
        <f t="shared" si="2256"/>
        <v/>
      </c>
      <c r="B7535" s="211">
        <f t="shared" si="2257"/>
        <v>0</v>
      </c>
      <c r="C7535" s="212"/>
      <c r="D7535" s="213" t="str">
        <f t="shared" si="2258"/>
        <v/>
      </c>
      <c r="E7535" s="214"/>
      <c r="F7535" s="215">
        <f t="shared" si="2259"/>
        <v>0</v>
      </c>
      <c r="G7535" s="281">
        <f t="shared" si="2260"/>
        <v>0</v>
      </c>
    </row>
    <row r="7536" spans="1:7" ht="24" customHeight="1" x14ac:dyDescent="0.2">
      <c r="A7536" s="282"/>
      <c r="B7536" s="95"/>
      <c r="C7536" s="95"/>
      <c r="D7536" s="101"/>
      <c r="E7536" s="102"/>
      <c r="F7536" s="268" t="s">
        <v>32</v>
      </c>
      <c r="G7536" s="283">
        <f>SUBTOTAL(9,G7528:G7535)</f>
        <v>0</v>
      </c>
    </row>
    <row r="7537" spans="1:7" ht="24" customHeight="1" x14ac:dyDescent="0.2">
      <c r="A7537" s="282"/>
      <c r="B7537" s="95"/>
      <c r="C7537" s="266" t="s">
        <v>606</v>
      </c>
      <c r="D7537" s="101"/>
      <c r="E7537" s="102"/>
      <c r="F7537" s="103"/>
      <c r="G7537" s="284"/>
    </row>
    <row r="7538" spans="1:7" s="218" customFormat="1"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1">
        <f t="shared" ref="G7538:G7546" si="2265">ROUND(E7538*F7538,2)</f>
        <v>0</v>
      </c>
    </row>
    <row r="7539" spans="1:7" s="218" customFormat="1" ht="24" customHeight="1" x14ac:dyDescent="0.2">
      <c r="A7539" s="213" t="str">
        <f t="shared" si="2261"/>
        <v/>
      </c>
      <c r="B7539" s="211" t="str">
        <f t="shared" si="2262"/>
        <v/>
      </c>
      <c r="C7539" s="212"/>
      <c r="D7539" s="213" t="str">
        <f t="shared" si="2263"/>
        <v/>
      </c>
      <c r="E7539" s="214"/>
      <c r="F7539" s="215">
        <f t="shared" si="2264"/>
        <v>0</v>
      </c>
      <c r="G7539" s="281">
        <f t="shared" si="2265"/>
        <v>0</v>
      </c>
    </row>
    <row r="7540" spans="1:7" s="218" customFormat="1" ht="24" customHeight="1" x14ac:dyDescent="0.2">
      <c r="A7540" s="213" t="str">
        <f t="shared" si="2261"/>
        <v/>
      </c>
      <c r="B7540" s="211" t="str">
        <f t="shared" si="2262"/>
        <v/>
      </c>
      <c r="C7540" s="212"/>
      <c r="D7540" s="213" t="str">
        <f t="shared" si="2263"/>
        <v/>
      </c>
      <c r="E7540" s="214"/>
      <c r="F7540" s="215">
        <f t="shared" si="2264"/>
        <v>0</v>
      </c>
      <c r="G7540" s="281">
        <f t="shared" si="2265"/>
        <v>0</v>
      </c>
    </row>
    <row r="7541" spans="1:7" s="218" customFormat="1" ht="24" customHeight="1" x14ac:dyDescent="0.2">
      <c r="A7541" s="213" t="str">
        <f t="shared" si="2261"/>
        <v/>
      </c>
      <c r="B7541" s="211" t="str">
        <f t="shared" si="2262"/>
        <v/>
      </c>
      <c r="C7541" s="212"/>
      <c r="D7541" s="213" t="str">
        <f t="shared" si="2263"/>
        <v/>
      </c>
      <c r="E7541" s="214"/>
      <c r="F7541" s="215">
        <f t="shared" si="2264"/>
        <v>0</v>
      </c>
      <c r="G7541" s="281">
        <f t="shared" si="2265"/>
        <v>0</v>
      </c>
    </row>
    <row r="7542" spans="1:7" s="218" customFormat="1" ht="24" customHeight="1" x14ac:dyDescent="0.2">
      <c r="A7542" s="213" t="str">
        <f t="shared" si="2261"/>
        <v/>
      </c>
      <c r="B7542" s="211" t="str">
        <f t="shared" si="2262"/>
        <v/>
      </c>
      <c r="C7542" s="212"/>
      <c r="D7542" s="213" t="str">
        <f t="shared" si="2263"/>
        <v/>
      </c>
      <c r="E7542" s="214"/>
      <c r="F7542" s="215">
        <f t="shared" si="2264"/>
        <v>0</v>
      </c>
      <c r="G7542" s="281">
        <f t="shared" si="2265"/>
        <v>0</v>
      </c>
    </row>
    <row r="7543" spans="1:7" s="218" customFormat="1" ht="24" customHeight="1" x14ac:dyDescent="0.2">
      <c r="A7543" s="213" t="str">
        <f t="shared" si="2261"/>
        <v/>
      </c>
      <c r="B7543" s="211" t="str">
        <f t="shared" si="2262"/>
        <v/>
      </c>
      <c r="C7543" s="212"/>
      <c r="D7543" s="213" t="str">
        <f t="shared" si="2263"/>
        <v/>
      </c>
      <c r="E7543" s="214"/>
      <c r="F7543" s="215">
        <f t="shared" si="2264"/>
        <v>0</v>
      </c>
      <c r="G7543" s="281">
        <f t="shared" si="2265"/>
        <v>0</v>
      </c>
    </row>
    <row r="7544" spans="1:7" s="218" customFormat="1" ht="24" customHeight="1" x14ac:dyDescent="0.2">
      <c r="A7544" s="213" t="str">
        <f t="shared" si="2261"/>
        <v/>
      </c>
      <c r="B7544" s="211" t="str">
        <f t="shared" si="2262"/>
        <v/>
      </c>
      <c r="C7544" s="212"/>
      <c r="D7544" s="213" t="str">
        <f t="shared" si="2263"/>
        <v/>
      </c>
      <c r="E7544" s="214"/>
      <c r="F7544" s="215">
        <f t="shared" si="2264"/>
        <v>0</v>
      </c>
      <c r="G7544" s="281">
        <f t="shared" si="2265"/>
        <v>0</v>
      </c>
    </row>
    <row r="7545" spans="1:7" s="218" customFormat="1" ht="24" customHeight="1" x14ac:dyDescent="0.2">
      <c r="A7545" s="213" t="str">
        <f t="shared" si="2261"/>
        <v/>
      </c>
      <c r="B7545" s="211" t="str">
        <f t="shared" si="2262"/>
        <v/>
      </c>
      <c r="C7545" s="212"/>
      <c r="D7545" s="213" t="str">
        <f t="shared" si="2263"/>
        <v/>
      </c>
      <c r="E7545" s="214"/>
      <c r="F7545" s="215">
        <f t="shared" si="2264"/>
        <v>0</v>
      </c>
      <c r="G7545" s="281">
        <f t="shared" si="2265"/>
        <v>0</v>
      </c>
    </row>
    <row r="7546" spans="1:7" s="218" customFormat="1" ht="24" customHeight="1" x14ac:dyDescent="0.2">
      <c r="A7546" s="213" t="str">
        <f t="shared" si="2261"/>
        <v/>
      </c>
      <c r="B7546" s="211" t="str">
        <f t="shared" si="2262"/>
        <v/>
      </c>
      <c r="C7546" s="212"/>
      <c r="D7546" s="213" t="str">
        <f t="shared" si="2263"/>
        <v/>
      </c>
      <c r="E7546" s="214"/>
      <c r="F7546" s="215">
        <f t="shared" si="2264"/>
        <v>0</v>
      </c>
      <c r="G7546" s="281">
        <f t="shared" si="2265"/>
        <v>0</v>
      </c>
    </row>
    <row r="7547" spans="1:7" ht="24" customHeight="1" x14ac:dyDescent="0.2">
      <c r="A7547" s="285"/>
      <c r="B7547" s="101"/>
      <c r="C7547" s="95"/>
      <c r="D7547" s="101"/>
      <c r="E7547" s="102"/>
      <c r="F7547" s="268" t="s">
        <v>33</v>
      </c>
      <c r="G7547" s="283">
        <f>SUBTOTAL(9,G7538:G7546)</f>
        <v>0</v>
      </c>
    </row>
    <row r="7548" spans="1:7" ht="24" customHeight="1" x14ac:dyDescent="0.2">
      <c r="A7548" s="286"/>
      <c r="B7548" s="101"/>
      <c r="C7548" s="95"/>
      <c r="D7548" s="101"/>
      <c r="E7548" s="102"/>
      <c r="F7548" s="103"/>
      <c r="G7548" s="284"/>
    </row>
    <row r="7549" spans="1:7" ht="24" customHeight="1" x14ac:dyDescent="0.2">
      <c r="A7549" s="287" t="str">
        <f>B7507</f>
        <v/>
      </c>
      <c r="B7549" s="288" t="str">
        <f>C7507</f>
        <v/>
      </c>
      <c r="C7549" s="109"/>
      <c r="D7549" s="109" t="s">
        <v>34</v>
      </c>
      <c r="E7549" s="110"/>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7" t="str">
        <f>Comitente</f>
        <v>CA.ME. SAN JUAN SOCIEDAD DEL ESTADO</v>
      </c>
      <c r="C7552" s="92"/>
      <c r="D7552" s="98"/>
      <c r="E7552" s="98"/>
      <c r="F7552" s="99"/>
      <c r="G7552" s="273"/>
    </row>
    <row r="7553" spans="1:123" ht="24" customHeight="1" x14ac:dyDescent="0.2">
      <c r="A7553" s="272" t="s">
        <v>603</v>
      </c>
      <c r="B7553" s="97">
        <f>Contratista</f>
        <v>0</v>
      </c>
      <c r="C7553" s="93"/>
      <c r="D7553" s="93"/>
      <c r="E7553" s="93"/>
      <c r="F7553" s="100"/>
      <c r="G7553" s="274"/>
    </row>
    <row r="7554" spans="1:123" ht="24" customHeight="1" x14ac:dyDescent="0.2">
      <c r="A7554" s="272" t="s">
        <v>24</v>
      </c>
      <c r="B7554" s="97" t="str">
        <f>Obra</f>
        <v>CIERRE PERIMETRAL - OBRA CIVIL Ca.Me. SAN JUAN S.E.</v>
      </c>
      <c r="C7554" s="93"/>
      <c r="D7554" s="93"/>
      <c r="E7554" s="93"/>
      <c r="F7554" s="100" t="s">
        <v>38</v>
      </c>
      <c r="G7554" s="275">
        <f>Fecha_Base</f>
        <v>44711</v>
      </c>
    </row>
    <row r="7555" spans="1:123" ht="24" customHeight="1" x14ac:dyDescent="0.2">
      <c r="A7555" s="276" t="s">
        <v>601</v>
      </c>
      <c r="B7555" s="94" t="str">
        <f>Ubicación</f>
        <v>DEPARTAMENTO SARMIENTO</v>
      </c>
      <c r="C7555" s="94"/>
      <c r="D7555" s="101"/>
      <c r="E7555" s="102"/>
      <c r="F7555" s="103"/>
      <c r="G7555" s="277"/>
    </row>
    <row r="7556" spans="1:123" ht="24" customHeight="1" x14ac:dyDescent="0.2">
      <c r="A7556" s="276" t="s">
        <v>39</v>
      </c>
      <c r="B7556" s="104" t="str">
        <f>IFERROR(VALUE(LEFT(B7557,FIND(".",B7557)-1)),"")</f>
        <v/>
      </c>
      <c r="C7556" s="95" t="str">
        <f>IFERROR(VLOOKUP(B7556,Tabla_CyP,2,FALSE),"")</f>
        <v/>
      </c>
      <c r="D7556" s="95"/>
      <c r="E7556" s="102"/>
      <c r="F7556" s="103"/>
      <c r="G7556" s="277"/>
    </row>
    <row r="7557" spans="1:123" ht="24" customHeight="1" x14ac:dyDescent="0.2">
      <c r="A7557" s="276" t="s">
        <v>25</v>
      </c>
      <c r="B7557" s="105" t="str">
        <f>IFERROR(VLOOKUP(COUNTIF($A$1:A7557,"ANALISIS DE PRECIOS"),Tabla_NumeroItem,2,FALSE),"")</f>
        <v/>
      </c>
      <c r="C7557" s="95" t="str">
        <f>IFERROR(VLOOKUP(B7557,Tabla_CyP,2,FALSE),"")</f>
        <v/>
      </c>
      <c r="D7557" s="101"/>
      <c r="E7557" s="102"/>
      <c r="F7557" s="100" t="s">
        <v>26</v>
      </c>
      <c r="G7557" s="278" t="str">
        <f>IFERROR(VLOOKUP(B7557,Tabla_CyP,4,FALSE),"")</f>
        <v/>
      </c>
    </row>
    <row r="7558" spans="1:123" ht="24" customHeight="1" x14ac:dyDescent="0.2">
      <c r="A7558" s="276"/>
      <c r="B7558" s="94"/>
      <c r="C7558" s="95"/>
      <c r="D7558" s="101"/>
      <c r="E7558" s="102"/>
      <c r="F7558" s="103"/>
      <c r="G7558" s="277"/>
    </row>
    <row r="7559" spans="1:123" ht="24" customHeight="1" x14ac:dyDescent="0.2">
      <c r="A7559" s="378" t="s">
        <v>507</v>
      </c>
      <c r="B7559" s="379"/>
      <c r="C7559" s="380" t="s">
        <v>0</v>
      </c>
      <c r="D7559" s="380" t="s">
        <v>27</v>
      </c>
      <c r="E7559" s="386" t="s">
        <v>28</v>
      </c>
      <c r="F7559" s="388" t="s">
        <v>29</v>
      </c>
      <c r="G7559" s="388" t="s">
        <v>30</v>
      </c>
    </row>
    <row r="7560" spans="1:123" s="107" customFormat="1" ht="24" customHeight="1" x14ac:dyDescent="0.2">
      <c r="A7560" s="106" t="s">
        <v>508</v>
      </c>
      <c r="B7560" s="106" t="s">
        <v>509</v>
      </c>
      <c r="C7560" s="381"/>
      <c r="D7560" s="381"/>
      <c r="E7560" s="387"/>
      <c r="F7560" s="389"/>
      <c r="G7560" s="389"/>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customHeight="1" x14ac:dyDescent="0.2">
      <c r="A7561" s="279"/>
      <c r="B7561" s="108"/>
      <c r="C7561" s="267" t="s">
        <v>604</v>
      </c>
      <c r="D7561" s="109"/>
      <c r="E7561" s="110"/>
      <c r="F7561" s="111"/>
      <c r="G7561" s="280"/>
    </row>
    <row r="7562" spans="1:123" s="218" customFormat="1"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1">
        <f>ROUND(E7562*F7562,2)</f>
        <v>0</v>
      </c>
    </row>
    <row r="7563" spans="1:123" s="218" customFormat="1"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1">
        <f t="shared" ref="G7563:G7575" si="2270">ROUND(E7563*F7563,2)</f>
        <v>0</v>
      </c>
    </row>
    <row r="7564" spans="1:123" s="218" customFormat="1" ht="24" customHeight="1" x14ac:dyDescent="0.2">
      <c r="A7564" s="213" t="str">
        <f t="shared" si="2266"/>
        <v/>
      </c>
      <c r="B7564" s="211" t="str">
        <f t="shared" si="2269"/>
        <v/>
      </c>
      <c r="C7564" s="212"/>
      <c r="D7564" s="213" t="str">
        <f t="shared" si="2267"/>
        <v/>
      </c>
      <c r="E7564" s="214"/>
      <c r="F7564" s="215">
        <f t="shared" si="2268"/>
        <v>0</v>
      </c>
      <c r="G7564" s="281">
        <f t="shared" si="2270"/>
        <v>0</v>
      </c>
    </row>
    <row r="7565" spans="1:123" s="218" customFormat="1" ht="24" customHeight="1" x14ac:dyDescent="0.2">
      <c r="A7565" s="213" t="str">
        <f t="shared" si="2266"/>
        <v/>
      </c>
      <c r="B7565" s="211" t="str">
        <f t="shared" si="2269"/>
        <v/>
      </c>
      <c r="C7565" s="212"/>
      <c r="D7565" s="213" t="str">
        <f t="shared" si="2267"/>
        <v/>
      </c>
      <c r="E7565" s="214"/>
      <c r="F7565" s="215">
        <f t="shared" si="2268"/>
        <v>0</v>
      </c>
      <c r="G7565" s="281">
        <f t="shared" si="2270"/>
        <v>0</v>
      </c>
    </row>
    <row r="7566" spans="1:123" s="218" customFormat="1" ht="24" customHeight="1" x14ac:dyDescent="0.2">
      <c r="A7566" s="213" t="str">
        <f t="shared" si="2266"/>
        <v/>
      </c>
      <c r="B7566" s="211" t="str">
        <f t="shared" si="2269"/>
        <v/>
      </c>
      <c r="C7566" s="212"/>
      <c r="D7566" s="213" t="str">
        <f t="shared" si="2267"/>
        <v/>
      </c>
      <c r="E7566" s="214"/>
      <c r="F7566" s="215">
        <f t="shared" si="2268"/>
        <v>0</v>
      </c>
      <c r="G7566" s="281">
        <f t="shared" si="2270"/>
        <v>0</v>
      </c>
    </row>
    <row r="7567" spans="1:123" s="218" customFormat="1" ht="24" customHeight="1" x14ac:dyDescent="0.2">
      <c r="A7567" s="213" t="str">
        <f t="shared" si="2266"/>
        <v/>
      </c>
      <c r="B7567" s="211" t="str">
        <f t="shared" si="2269"/>
        <v/>
      </c>
      <c r="C7567" s="212"/>
      <c r="D7567" s="213" t="str">
        <f t="shared" si="2267"/>
        <v/>
      </c>
      <c r="E7567" s="214"/>
      <c r="F7567" s="215">
        <f t="shared" si="2268"/>
        <v>0</v>
      </c>
      <c r="G7567" s="281">
        <f t="shared" si="2270"/>
        <v>0</v>
      </c>
    </row>
    <row r="7568" spans="1:123" s="218" customFormat="1" ht="24" customHeight="1" x14ac:dyDescent="0.2">
      <c r="A7568" s="213" t="str">
        <f t="shared" si="2266"/>
        <v/>
      </c>
      <c r="B7568" s="211" t="str">
        <f t="shared" si="2269"/>
        <v/>
      </c>
      <c r="C7568" s="212"/>
      <c r="D7568" s="213" t="str">
        <f t="shared" si="2267"/>
        <v/>
      </c>
      <c r="E7568" s="214"/>
      <c r="F7568" s="215">
        <f t="shared" si="2268"/>
        <v>0</v>
      </c>
      <c r="G7568" s="281">
        <f t="shared" si="2270"/>
        <v>0</v>
      </c>
    </row>
    <row r="7569" spans="1:7" s="218" customFormat="1" ht="24" customHeight="1" x14ac:dyDescent="0.2">
      <c r="A7569" s="213" t="str">
        <f t="shared" si="2266"/>
        <v/>
      </c>
      <c r="B7569" s="211" t="str">
        <f t="shared" si="2269"/>
        <v/>
      </c>
      <c r="C7569" s="212"/>
      <c r="D7569" s="213" t="str">
        <f t="shared" si="2267"/>
        <v/>
      </c>
      <c r="E7569" s="214"/>
      <c r="F7569" s="215">
        <f t="shared" si="2268"/>
        <v>0</v>
      </c>
      <c r="G7569" s="281">
        <f t="shared" si="2270"/>
        <v>0</v>
      </c>
    </row>
    <row r="7570" spans="1:7" s="218" customFormat="1" ht="24" customHeight="1" x14ac:dyDescent="0.2">
      <c r="A7570" s="213" t="str">
        <f t="shared" si="2266"/>
        <v/>
      </c>
      <c r="B7570" s="211" t="str">
        <f t="shared" si="2269"/>
        <v/>
      </c>
      <c r="C7570" s="212"/>
      <c r="D7570" s="213" t="str">
        <f t="shared" si="2267"/>
        <v/>
      </c>
      <c r="E7570" s="214"/>
      <c r="F7570" s="215">
        <f t="shared" si="2268"/>
        <v>0</v>
      </c>
      <c r="G7570" s="281">
        <f t="shared" si="2270"/>
        <v>0</v>
      </c>
    </row>
    <row r="7571" spans="1:7" s="218" customFormat="1" ht="24" customHeight="1" x14ac:dyDescent="0.2">
      <c r="A7571" s="213" t="str">
        <f t="shared" si="2266"/>
        <v/>
      </c>
      <c r="B7571" s="211" t="str">
        <f t="shared" si="2269"/>
        <v/>
      </c>
      <c r="C7571" s="212"/>
      <c r="D7571" s="213" t="str">
        <f t="shared" si="2267"/>
        <v/>
      </c>
      <c r="E7571" s="214"/>
      <c r="F7571" s="215">
        <f t="shared" si="2268"/>
        <v>0</v>
      </c>
      <c r="G7571" s="281">
        <f t="shared" si="2270"/>
        <v>0</v>
      </c>
    </row>
    <row r="7572" spans="1:7" s="218" customFormat="1" ht="24" customHeight="1" x14ac:dyDescent="0.2">
      <c r="A7572" s="213" t="str">
        <f t="shared" si="2266"/>
        <v/>
      </c>
      <c r="B7572" s="211" t="str">
        <f t="shared" si="2269"/>
        <v/>
      </c>
      <c r="C7572" s="212"/>
      <c r="D7572" s="213" t="str">
        <f t="shared" si="2267"/>
        <v/>
      </c>
      <c r="E7572" s="214"/>
      <c r="F7572" s="215">
        <f t="shared" si="2268"/>
        <v>0</v>
      </c>
      <c r="G7572" s="281">
        <f t="shared" si="2270"/>
        <v>0</v>
      </c>
    </row>
    <row r="7573" spans="1:7" s="218" customFormat="1" ht="24" customHeight="1" x14ac:dyDescent="0.2">
      <c r="A7573" s="213" t="str">
        <f t="shared" si="2266"/>
        <v/>
      </c>
      <c r="B7573" s="211" t="str">
        <f t="shared" si="2269"/>
        <v/>
      </c>
      <c r="C7573" s="212"/>
      <c r="D7573" s="213" t="str">
        <f t="shared" si="2267"/>
        <v/>
      </c>
      <c r="E7573" s="214"/>
      <c r="F7573" s="215">
        <f t="shared" si="2268"/>
        <v>0</v>
      </c>
      <c r="G7573" s="281">
        <f t="shared" si="2270"/>
        <v>0</v>
      </c>
    </row>
    <row r="7574" spans="1:7" s="218" customFormat="1" ht="24" customHeight="1" x14ac:dyDescent="0.2">
      <c r="A7574" s="213" t="str">
        <f t="shared" si="2266"/>
        <v/>
      </c>
      <c r="B7574" s="211" t="str">
        <f t="shared" si="2269"/>
        <v/>
      </c>
      <c r="C7574" s="212"/>
      <c r="D7574" s="213" t="str">
        <f t="shared" si="2267"/>
        <v/>
      </c>
      <c r="E7574" s="214"/>
      <c r="F7574" s="215">
        <f t="shared" si="2268"/>
        <v>0</v>
      </c>
      <c r="G7574" s="281">
        <f t="shared" si="2270"/>
        <v>0</v>
      </c>
    </row>
    <row r="7575" spans="1:7" s="218" customFormat="1" ht="24" customHeight="1" x14ac:dyDescent="0.2">
      <c r="A7575" s="213" t="str">
        <f t="shared" si="2266"/>
        <v/>
      </c>
      <c r="B7575" s="211" t="str">
        <f t="shared" si="2269"/>
        <v/>
      </c>
      <c r="C7575" s="212"/>
      <c r="D7575" s="213" t="str">
        <f t="shared" si="2267"/>
        <v/>
      </c>
      <c r="E7575" s="214"/>
      <c r="F7575" s="216">
        <f t="shared" si="2268"/>
        <v>0</v>
      </c>
      <c r="G7575" s="281">
        <f t="shared" si="2270"/>
        <v>0</v>
      </c>
    </row>
    <row r="7576" spans="1:7" ht="24" customHeight="1" x14ac:dyDescent="0.2">
      <c r="A7576" s="282"/>
      <c r="B7576" s="95"/>
      <c r="C7576" s="95"/>
      <c r="D7576" s="101"/>
      <c r="E7576" s="102"/>
      <c r="F7576" s="268" t="s">
        <v>31</v>
      </c>
      <c r="G7576" s="283">
        <f>SUBTOTAL(9,G7562:G7575)</f>
        <v>0</v>
      </c>
    </row>
    <row r="7577" spans="1:7" ht="24" customHeight="1" x14ac:dyDescent="0.2">
      <c r="A7577" s="282"/>
      <c r="B7577" s="95"/>
      <c r="C7577" s="266" t="s">
        <v>605</v>
      </c>
      <c r="D7577" s="101"/>
      <c r="E7577" s="102"/>
      <c r="F7577" s="103"/>
      <c r="G7577" s="284"/>
    </row>
    <row r="7578" spans="1:7" s="218" customFormat="1"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1">
        <f>ROUND(E7578*F7578,2)</f>
        <v>0</v>
      </c>
    </row>
    <row r="7579" spans="1:7" s="218" customFormat="1" ht="24" customHeight="1" x14ac:dyDescent="0.2">
      <c r="A7579" s="213" t="str">
        <f t="shared" si="2271"/>
        <v/>
      </c>
      <c r="B7579" s="211">
        <f t="shared" si="2272"/>
        <v>0</v>
      </c>
      <c r="C7579" s="212"/>
      <c r="D7579" s="213" t="str">
        <f t="shared" si="2273"/>
        <v/>
      </c>
      <c r="E7579" s="214"/>
      <c r="F7579" s="217">
        <f t="shared" si="2274"/>
        <v>0</v>
      </c>
      <c r="G7579" s="281">
        <f>ROUND(E7579*F7579,2)</f>
        <v>0</v>
      </c>
    </row>
    <row r="7580" spans="1:7" s="218" customFormat="1" ht="24" customHeight="1" x14ac:dyDescent="0.2">
      <c r="A7580" s="213" t="str">
        <f t="shared" si="2271"/>
        <v/>
      </c>
      <c r="B7580" s="211">
        <f t="shared" si="2272"/>
        <v>0</v>
      </c>
      <c r="C7580" s="212"/>
      <c r="D7580" s="213" t="str">
        <f t="shared" si="2273"/>
        <v/>
      </c>
      <c r="E7580" s="214"/>
      <c r="F7580" s="217">
        <f t="shared" si="2274"/>
        <v>0</v>
      </c>
      <c r="G7580" s="281">
        <f t="shared" ref="G7580:G7585" si="2275">ROUND(E7580*F7580,2)</f>
        <v>0</v>
      </c>
    </row>
    <row r="7581" spans="1:7" s="218" customFormat="1" ht="24" customHeight="1" x14ac:dyDescent="0.2">
      <c r="A7581" s="213" t="str">
        <f t="shared" si="2271"/>
        <v/>
      </c>
      <c r="B7581" s="211">
        <f t="shared" si="2272"/>
        <v>0</v>
      </c>
      <c r="C7581" s="212"/>
      <c r="D7581" s="213" t="str">
        <f t="shared" si="2273"/>
        <v/>
      </c>
      <c r="E7581" s="214"/>
      <c r="F7581" s="217">
        <f t="shared" si="2274"/>
        <v>0</v>
      </c>
      <c r="G7581" s="281">
        <f t="shared" si="2275"/>
        <v>0</v>
      </c>
    </row>
    <row r="7582" spans="1:7" s="218" customFormat="1" ht="24" customHeight="1" x14ac:dyDescent="0.2">
      <c r="A7582" s="213" t="str">
        <f t="shared" si="2271"/>
        <v/>
      </c>
      <c r="B7582" s="211">
        <f t="shared" si="2272"/>
        <v>0</v>
      </c>
      <c r="C7582" s="212"/>
      <c r="D7582" s="213" t="str">
        <f t="shared" si="2273"/>
        <v/>
      </c>
      <c r="E7582" s="214"/>
      <c r="F7582" s="215">
        <f t="shared" si="2274"/>
        <v>0</v>
      </c>
      <c r="G7582" s="281">
        <f t="shared" si="2275"/>
        <v>0</v>
      </c>
    </row>
    <row r="7583" spans="1:7" s="218" customFormat="1" ht="24" customHeight="1" x14ac:dyDescent="0.2">
      <c r="A7583" s="213" t="str">
        <f t="shared" si="2271"/>
        <v/>
      </c>
      <c r="B7583" s="211">
        <f t="shared" si="2272"/>
        <v>0</v>
      </c>
      <c r="C7583" s="212"/>
      <c r="D7583" s="213" t="str">
        <f t="shared" si="2273"/>
        <v/>
      </c>
      <c r="E7583" s="214"/>
      <c r="F7583" s="215">
        <f t="shared" si="2274"/>
        <v>0</v>
      </c>
      <c r="G7583" s="281">
        <f t="shared" si="2275"/>
        <v>0</v>
      </c>
    </row>
    <row r="7584" spans="1:7" s="218" customFormat="1" ht="24" customHeight="1" x14ac:dyDescent="0.2">
      <c r="A7584" s="213" t="str">
        <f t="shared" si="2271"/>
        <v/>
      </c>
      <c r="B7584" s="211">
        <f t="shared" si="2272"/>
        <v>0</v>
      </c>
      <c r="C7584" s="212"/>
      <c r="D7584" s="213" t="str">
        <f t="shared" si="2273"/>
        <v/>
      </c>
      <c r="E7584" s="214"/>
      <c r="F7584" s="215">
        <f t="shared" si="2274"/>
        <v>0</v>
      </c>
      <c r="G7584" s="281">
        <f t="shared" si="2275"/>
        <v>0</v>
      </c>
    </row>
    <row r="7585" spans="1:7" s="218" customFormat="1" ht="24" customHeight="1" x14ac:dyDescent="0.2">
      <c r="A7585" s="213" t="str">
        <f t="shared" si="2271"/>
        <v/>
      </c>
      <c r="B7585" s="211">
        <f t="shared" si="2272"/>
        <v>0</v>
      </c>
      <c r="C7585" s="212"/>
      <c r="D7585" s="213" t="str">
        <f t="shared" si="2273"/>
        <v/>
      </c>
      <c r="E7585" s="214"/>
      <c r="F7585" s="215">
        <f t="shared" si="2274"/>
        <v>0</v>
      </c>
      <c r="G7585" s="281">
        <f t="shared" si="2275"/>
        <v>0</v>
      </c>
    </row>
    <row r="7586" spans="1:7" ht="24" customHeight="1" x14ac:dyDescent="0.2">
      <c r="A7586" s="282"/>
      <c r="B7586" s="95"/>
      <c r="C7586" s="95"/>
      <c r="D7586" s="101"/>
      <c r="E7586" s="102"/>
      <c r="F7586" s="268" t="s">
        <v>32</v>
      </c>
      <c r="G7586" s="283">
        <f>SUBTOTAL(9,G7578:G7585)</f>
        <v>0</v>
      </c>
    </row>
    <row r="7587" spans="1:7" ht="24" customHeight="1" x14ac:dyDescent="0.2">
      <c r="A7587" s="282"/>
      <c r="B7587" s="95"/>
      <c r="C7587" s="266" t="s">
        <v>606</v>
      </c>
      <c r="D7587" s="101"/>
      <c r="E7587" s="102"/>
      <c r="F7587" s="103"/>
      <c r="G7587" s="284"/>
    </row>
    <row r="7588" spans="1:7" s="218" customFormat="1"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1">
        <f t="shared" ref="G7588:G7596" si="2280">ROUND(E7588*F7588,2)</f>
        <v>0</v>
      </c>
    </row>
    <row r="7589" spans="1:7" s="218" customFormat="1" ht="24" customHeight="1" x14ac:dyDescent="0.2">
      <c r="A7589" s="213" t="str">
        <f t="shared" si="2276"/>
        <v/>
      </c>
      <c r="B7589" s="211" t="str">
        <f t="shared" si="2277"/>
        <v/>
      </c>
      <c r="C7589" s="212"/>
      <c r="D7589" s="213" t="str">
        <f t="shared" si="2278"/>
        <v/>
      </c>
      <c r="E7589" s="214"/>
      <c r="F7589" s="215">
        <f t="shared" si="2279"/>
        <v>0</v>
      </c>
      <c r="G7589" s="281">
        <f t="shared" si="2280"/>
        <v>0</v>
      </c>
    </row>
    <row r="7590" spans="1:7" s="218" customFormat="1" ht="24" customHeight="1" x14ac:dyDescent="0.2">
      <c r="A7590" s="213" t="str">
        <f t="shared" si="2276"/>
        <v/>
      </c>
      <c r="B7590" s="211" t="str">
        <f t="shared" si="2277"/>
        <v/>
      </c>
      <c r="C7590" s="212"/>
      <c r="D7590" s="213" t="str">
        <f t="shared" si="2278"/>
        <v/>
      </c>
      <c r="E7590" s="214"/>
      <c r="F7590" s="215">
        <f t="shared" si="2279"/>
        <v>0</v>
      </c>
      <c r="G7590" s="281">
        <f t="shared" si="2280"/>
        <v>0</v>
      </c>
    </row>
    <row r="7591" spans="1:7" s="218" customFormat="1" ht="24" customHeight="1" x14ac:dyDescent="0.2">
      <c r="A7591" s="213" t="str">
        <f t="shared" si="2276"/>
        <v/>
      </c>
      <c r="B7591" s="211" t="str">
        <f t="shared" si="2277"/>
        <v/>
      </c>
      <c r="C7591" s="212"/>
      <c r="D7591" s="213" t="str">
        <f t="shared" si="2278"/>
        <v/>
      </c>
      <c r="E7591" s="214"/>
      <c r="F7591" s="215">
        <f t="shared" si="2279"/>
        <v>0</v>
      </c>
      <c r="G7591" s="281">
        <f t="shared" si="2280"/>
        <v>0</v>
      </c>
    </row>
    <row r="7592" spans="1:7" s="218" customFormat="1" ht="24" customHeight="1" x14ac:dyDescent="0.2">
      <c r="A7592" s="213" t="str">
        <f t="shared" si="2276"/>
        <v/>
      </c>
      <c r="B7592" s="211" t="str">
        <f t="shared" si="2277"/>
        <v/>
      </c>
      <c r="C7592" s="212"/>
      <c r="D7592" s="213" t="str">
        <f t="shared" si="2278"/>
        <v/>
      </c>
      <c r="E7592" s="214"/>
      <c r="F7592" s="215">
        <f t="shared" si="2279"/>
        <v>0</v>
      </c>
      <c r="G7592" s="281">
        <f t="shared" si="2280"/>
        <v>0</v>
      </c>
    </row>
    <row r="7593" spans="1:7" s="218" customFormat="1" ht="24" customHeight="1" x14ac:dyDescent="0.2">
      <c r="A7593" s="213" t="str">
        <f t="shared" si="2276"/>
        <v/>
      </c>
      <c r="B7593" s="211" t="str">
        <f t="shared" si="2277"/>
        <v/>
      </c>
      <c r="C7593" s="212"/>
      <c r="D7593" s="213" t="str">
        <f t="shared" si="2278"/>
        <v/>
      </c>
      <c r="E7593" s="214"/>
      <c r="F7593" s="215">
        <f t="shared" si="2279"/>
        <v>0</v>
      </c>
      <c r="G7593" s="281">
        <f t="shared" si="2280"/>
        <v>0</v>
      </c>
    </row>
    <row r="7594" spans="1:7" s="218" customFormat="1" ht="24" customHeight="1" x14ac:dyDescent="0.2">
      <c r="A7594" s="213" t="str">
        <f t="shared" si="2276"/>
        <v/>
      </c>
      <c r="B7594" s="211" t="str">
        <f t="shared" si="2277"/>
        <v/>
      </c>
      <c r="C7594" s="212"/>
      <c r="D7594" s="213" t="str">
        <f t="shared" si="2278"/>
        <v/>
      </c>
      <c r="E7594" s="214"/>
      <c r="F7594" s="215">
        <f t="shared" si="2279"/>
        <v>0</v>
      </c>
      <c r="G7594" s="281">
        <f t="shared" si="2280"/>
        <v>0</v>
      </c>
    </row>
    <row r="7595" spans="1:7" s="218" customFormat="1" ht="24" customHeight="1" x14ac:dyDescent="0.2">
      <c r="A7595" s="213" t="str">
        <f t="shared" si="2276"/>
        <v/>
      </c>
      <c r="B7595" s="211" t="str">
        <f t="shared" si="2277"/>
        <v/>
      </c>
      <c r="C7595" s="212"/>
      <c r="D7595" s="213" t="str">
        <f t="shared" si="2278"/>
        <v/>
      </c>
      <c r="E7595" s="214"/>
      <c r="F7595" s="215">
        <f t="shared" si="2279"/>
        <v>0</v>
      </c>
      <c r="G7595" s="281">
        <f t="shared" si="2280"/>
        <v>0</v>
      </c>
    </row>
    <row r="7596" spans="1:7" s="218" customFormat="1" ht="24" customHeight="1" x14ac:dyDescent="0.2">
      <c r="A7596" s="213" t="str">
        <f t="shared" si="2276"/>
        <v/>
      </c>
      <c r="B7596" s="211" t="str">
        <f t="shared" si="2277"/>
        <v/>
      </c>
      <c r="C7596" s="212"/>
      <c r="D7596" s="213" t="str">
        <f t="shared" si="2278"/>
        <v/>
      </c>
      <c r="E7596" s="214"/>
      <c r="F7596" s="215">
        <f t="shared" si="2279"/>
        <v>0</v>
      </c>
      <c r="G7596" s="281">
        <f t="shared" si="2280"/>
        <v>0</v>
      </c>
    </row>
    <row r="7597" spans="1:7" ht="24" customHeight="1" x14ac:dyDescent="0.2">
      <c r="A7597" s="285"/>
      <c r="B7597" s="101"/>
      <c r="C7597" s="95"/>
      <c r="D7597" s="101"/>
      <c r="E7597" s="102"/>
      <c r="F7597" s="268" t="s">
        <v>33</v>
      </c>
      <c r="G7597" s="283">
        <f>SUBTOTAL(9,G7588:G7596)</f>
        <v>0</v>
      </c>
    </row>
    <row r="7598" spans="1:7" ht="24" customHeight="1" x14ac:dyDescent="0.2">
      <c r="A7598" s="286"/>
      <c r="B7598" s="101"/>
      <c r="C7598" s="95"/>
      <c r="D7598" s="101"/>
      <c r="E7598" s="102"/>
      <c r="F7598" s="103"/>
      <c r="G7598" s="284"/>
    </row>
    <row r="7599" spans="1:7" ht="24" customHeight="1" x14ac:dyDescent="0.2">
      <c r="A7599" s="287" t="str">
        <f>B7557</f>
        <v/>
      </c>
      <c r="B7599" s="288" t="str">
        <f>C7557</f>
        <v/>
      </c>
      <c r="C7599" s="109"/>
      <c r="D7599" s="109" t="s">
        <v>34</v>
      </c>
      <c r="E7599" s="110"/>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7" t="str">
        <f>Comitente</f>
        <v>CA.ME. SAN JUAN SOCIEDAD DEL ESTADO</v>
      </c>
      <c r="C7602" s="92"/>
      <c r="D7602" s="98"/>
      <c r="E7602" s="98"/>
      <c r="F7602" s="99"/>
      <c r="G7602" s="273"/>
    </row>
    <row r="7603" spans="1:123" ht="24" customHeight="1" x14ac:dyDescent="0.2">
      <c r="A7603" s="272" t="s">
        <v>603</v>
      </c>
      <c r="B7603" s="97">
        <f>Contratista</f>
        <v>0</v>
      </c>
      <c r="C7603" s="93"/>
      <c r="D7603" s="93"/>
      <c r="E7603" s="93"/>
      <c r="F7603" s="100"/>
      <c r="G7603" s="274"/>
    </row>
    <row r="7604" spans="1:123" ht="24" customHeight="1" x14ac:dyDescent="0.2">
      <c r="A7604" s="272" t="s">
        <v>24</v>
      </c>
      <c r="B7604" s="97" t="str">
        <f>Obra</f>
        <v>CIERRE PERIMETRAL - OBRA CIVIL Ca.Me. SAN JUAN S.E.</v>
      </c>
      <c r="C7604" s="93"/>
      <c r="D7604" s="93"/>
      <c r="E7604" s="93"/>
      <c r="F7604" s="100" t="s">
        <v>38</v>
      </c>
      <c r="G7604" s="275">
        <f>Fecha_Base</f>
        <v>44711</v>
      </c>
    </row>
    <row r="7605" spans="1:123" ht="24" customHeight="1" x14ac:dyDescent="0.2">
      <c r="A7605" s="276" t="s">
        <v>601</v>
      </c>
      <c r="B7605" s="94" t="str">
        <f>Ubicación</f>
        <v>DEPARTAMENTO SARMIENTO</v>
      </c>
      <c r="C7605" s="94"/>
      <c r="D7605" s="101"/>
      <c r="E7605" s="102"/>
      <c r="F7605" s="103"/>
      <c r="G7605" s="277"/>
    </row>
    <row r="7606" spans="1:123" ht="24" customHeight="1" x14ac:dyDescent="0.2">
      <c r="A7606" s="276" t="s">
        <v>39</v>
      </c>
      <c r="B7606" s="104" t="str">
        <f>IFERROR(VALUE(LEFT(B7607,FIND(".",B7607)-1)),"")</f>
        <v/>
      </c>
      <c r="C7606" s="95" t="str">
        <f>IFERROR(VLOOKUP(B7606,Tabla_CyP,2,FALSE),"")</f>
        <v/>
      </c>
      <c r="D7606" s="95"/>
      <c r="E7606" s="102"/>
      <c r="F7606" s="103"/>
      <c r="G7606" s="277"/>
    </row>
    <row r="7607" spans="1:123" ht="24" customHeight="1" x14ac:dyDescent="0.2">
      <c r="A7607" s="276" t="s">
        <v>25</v>
      </c>
      <c r="B7607" s="105" t="str">
        <f>IFERROR(VLOOKUP(COUNTIF($A$1:A7607,"ANALISIS DE PRECIOS"),Tabla_NumeroItem,2,FALSE),"")</f>
        <v/>
      </c>
      <c r="C7607" s="95" t="str">
        <f>IFERROR(VLOOKUP(B7607,Tabla_CyP,2,FALSE),"")</f>
        <v/>
      </c>
      <c r="D7607" s="101"/>
      <c r="E7607" s="102"/>
      <c r="F7607" s="100" t="s">
        <v>26</v>
      </c>
      <c r="G7607" s="278" t="str">
        <f>IFERROR(VLOOKUP(B7607,Tabla_CyP,4,FALSE),"")</f>
        <v/>
      </c>
    </row>
    <row r="7608" spans="1:123" ht="24" customHeight="1" x14ac:dyDescent="0.2">
      <c r="A7608" s="276"/>
      <c r="B7608" s="94"/>
      <c r="C7608" s="95"/>
      <c r="D7608" s="101"/>
      <c r="E7608" s="102"/>
      <c r="F7608" s="103"/>
      <c r="G7608" s="277"/>
    </row>
    <row r="7609" spans="1:123" ht="24" customHeight="1" x14ac:dyDescent="0.2">
      <c r="A7609" s="378" t="s">
        <v>507</v>
      </c>
      <c r="B7609" s="379"/>
      <c r="C7609" s="380" t="s">
        <v>0</v>
      </c>
      <c r="D7609" s="380" t="s">
        <v>27</v>
      </c>
      <c r="E7609" s="386" t="s">
        <v>28</v>
      </c>
      <c r="F7609" s="388" t="s">
        <v>29</v>
      </c>
      <c r="G7609" s="388" t="s">
        <v>30</v>
      </c>
    </row>
    <row r="7610" spans="1:123" s="107" customFormat="1" ht="24" customHeight="1" x14ac:dyDescent="0.2">
      <c r="A7610" s="106" t="s">
        <v>508</v>
      </c>
      <c r="B7610" s="106" t="s">
        <v>509</v>
      </c>
      <c r="C7610" s="381"/>
      <c r="D7610" s="381"/>
      <c r="E7610" s="387"/>
      <c r="F7610" s="389"/>
      <c r="G7610" s="389"/>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customHeight="1" x14ac:dyDescent="0.2">
      <c r="A7611" s="279"/>
      <c r="B7611" s="108"/>
      <c r="C7611" s="267" t="s">
        <v>604</v>
      </c>
      <c r="D7611" s="109"/>
      <c r="E7611" s="110"/>
      <c r="F7611" s="111"/>
      <c r="G7611" s="280"/>
    </row>
    <row r="7612" spans="1:123" s="218" customFormat="1"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1">
        <f>ROUND(E7612*F7612,2)</f>
        <v>0</v>
      </c>
    </row>
    <row r="7613" spans="1:123" s="218" customFormat="1"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1">
        <f t="shared" ref="G7613:G7625" si="2285">ROUND(E7613*F7613,2)</f>
        <v>0</v>
      </c>
    </row>
    <row r="7614" spans="1:123" s="218" customFormat="1" ht="24" customHeight="1" x14ac:dyDescent="0.2">
      <c r="A7614" s="213" t="str">
        <f t="shared" si="2281"/>
        <v/>
      </c>
      <c r="B7614" s="211" t="str">
        <f t="shared" si="2284"/>
        <v/>
      </c>
      <c r="C7614" s="212"/>
      <c r="D7614" s="213" t="str">
        <f t="shared" si="2282"/>
        <v/>
      </c>
      <c r="E7614" s="214"/>
      <c r="F7614" s="215">
        <f t="shared" si="2283"/>
        <v>0</v>
      </c>
      <c r="G7614" s="281">
        <f t="shared" si="2285"/>
        <v>0</v>
      </c>
    </row>
    <row r="7615" spans="1:123" s="218" customFormat="1" ht="24" customHeight="1" x14ac:dyDescent="0.2">
      <c r="A7615" s="213" t="str">
        <f t="shared" si="2281"/>
        <v/>
      </c>
      <c r="B7615" s="211" t="str">
        <f t="shared" si="2284"/>
        <v/>
      </c>
      <c r="C7615" s="212"/>
      <c r="D7615" s="213" t="str">
        <f t="shared" si="2282"/>
        <v/>
      </c>
      <c r="E7615" s="214"/>
      <c r="F7615" s="215">
        <f t="shared" si="2283"/>
        <v>0</v>
      </c>
      <c r="G7615" s="281">
        <f t="shared" si="2285"/>
        <v>0</v>
      </c>
    </row>
    <row r="7616" spans="1:123" s="218" customFormat="1" ht="24" customHeight="1" x14ac:dyDescent="0.2">
      <c r="A7616" s="213" t="str">
        <f t="shared" si="2281"/>
        <v/>
      </c>
      <c r="B7616" s="211" t="str">
        <f t="shared" si="2284"/>
        <v/>
      </c>
      <c r="C7616" s="212"/>
      <c r="D7616" s="213" t="str">
        <f t="shared" si="2282"/>
        <v/>
      </c>
      <c r="E7616" s="214"/>
      <c r="F7616" s="215">
        <f t="shared" si="2283"/>
        <v>0</v>
      </c>
      <c r="G7616" s="281">
        <f t="shared" si="2285"/>
        <v>0</v>
      </c>
    </row>
    <row r="7617" spans="1:7" s="218" customFormat="1" ht="24" customHeight="1" x14ac:dyDescent="0.2">
      <c r="A7617" s="213" t="str">
        <f t="shared" si="2281"/>
        <v/>
      </c>
      <c r="B7617" s="211" t="str">
        <f t="shared" si="2284"/>
        <v/>
      </c>
      <c r="C7617" s="212"/>
      <c r="D7617" s="213" t="str">
        <f t="shared" si="2282"/>
        <v/>
      </c>
      <c r="E7617" s="214"/>
      <c r="F7617" s="215">
        <f t="shared" si="2283"/>
        <v>0</v>
      </c>
      <c r="G7617" s="281">
        <f t="shared" si="2285"/>
        <v>0</v>
      </c>
    </row>
    <row r="7618" spans="1:7" s="218" customFormat="1" ht="24" customHeight="1" x14ac:dyDescent="0.2">
      <c r="A7618" s="213" t="str">
        <f t="shared" si="2281"/>
        <v/>
      </c>
      <c r="B7618" s="211" t="str">
        <f t="shared" si="2284"/>
        <v/>
      </c>
      <c r="C7618" s="212"/>
      <c r="D7618" s="213" t="str">
        <f t="shared" si="2282"/>
        <v/>
      </c>
      <c r="E7618" s="214"/>
      <c r="F7618" s="215">
        <f t="shared" si="2283"/>
        <v>0</v>
      </c>
      <c r="G7618" s="281">
        <f t="shared" si="2285"/>
        <v>0</v>
      </c>
    </row>
    <row r="7619" spans="1:7" s="218" customFormat="1" ht="24" customHeight="1" x14ac:dyDescent="0.2">
      <c r="A7619" s="213" t="str">
        <f t="shared" si="2281"/>
        <v/>
      </c>
      <c r="B7619" s="211" t="str">
        <f t="shared" si="2284"/>
        <v/>
      </c>
      <c r="C7619" s="212"/>
      <c r="D7619" s="213" t="str">
        <f t="shared" si="2282"/>
        <v/>
      </c>
      <c r="E7619" s="214"/>
      <c r="F7619" s="215">
        <f t="shared" si="2283"/>
        <v>0</v>
      </c>
      <c r="G7619" s="281">
        <f t="shared" si="2285"/>
        <v>0</v>
      </c>
    </row>
    <row r="7620" spans="1:7" s="218" customFormat="1" ht="24" customHeight="1" x14ac:dyDescent="0.2">
      <c r="A7620" s="213" t="str">
        <f t="shared" si="2281"/>
        <v/>
      </c>
      <c r="B7620" s="211" t="str">
        <f t="shared" si="2284"/>
        <v/>
      </c>
      <c r="C7620" s="212"/>
      <c r="D7620" s="213" t="str">
        <f t="shared" si="2282"/>
        <v/>
      </c>
      <c r="E7620" s="214"/>
      <c r="F7620" s="215">
        <f t="shared" si="2283"/>
        <v>0</v>
      </c>
      <c r="G7620" s="281">
        <f t="shared" si="2285"/>
        <v>0</v>
      </c>
    </row>
    <row r="7621" spans="1:7" s="218" customFormat="1" ht="24" customHeight="1" x14ac:dyDescent="0.2">
      <c r="A7621" s="213" t="str">
        <f t="shared" si="2281"/>
        <v/>
      </c>
      <c r="B7621" s="211" t="str">
        <f t="shared" si="2284"/>
        <v/>
      </c>
      <c r="C7621" s="212"/>
      <c r="D7621" s="213" t="str">
        <f t="shared" si="2282"/>
        <v/>
      </c>
      <c r="E7621" s="214"/>
      <c r="F7621" s="215">
        <f t="shared" si="2283"/>
        <v>0</v>
      </c>
      <c r="G7621" s="281">
        <f t="shared" si="2285"/>
        <v>0</v>
      </c>
    </row>
    <row r="7622" spans="1:7" s="218" customFormat="1" ht="24" customHeight="1" x14ac:dyDescent="0.2">
      <c r="A7622" s="213" t="str">
        <f t="shared" si="2281"/>
        <v/>
      </c>
      <c r="B7622" s="211" t="str">
        <f t="shared" si="2284"/>
        <v/>
      </c>
      <c r="C7622" s="212"/>
      <c r="D7622" s="213" t="str">
        <f t="shared" si="2282"/>
        <v/>
      </c>
      <c r="E7622" s="214"/>
      <c r="F7622" s="215">
        <f t="shared" si="2283"/>
        <v>0</v>
      </c>
      <c r="G7622" s="281">
        <f t="shared" si="2285"/>
        <v>0</v>
      </c>
    </row>
    <row r="7623" spans="1:7" s="218" customFormat="1" ht="24" customHeight="1" x14ac:dyDescent="0.2">
      <c r="A7623" s="213" t="str">
        <f t="shared" si="2281"/>
        <v/>
      </c>
      <c r="B7623" s="211" t="str">
        <f t="shared" si="2284"/>
        <v/>
      </c>
      <c r="C7623" s="212"/>
      <c r="D7623" s="213" t="str">
        <f t="shared" si="2282"/>
        <v/>
      </c>
      <c r="E7623" s="214"/>
      <c r="F7623" s="215">
        <f t="shared" si="2283"/>
        <v>0</v>
      </c>
      <c r="G7623" s="281">
        <f t="shared" si="2285"/>
        <v>0</v>
      </c>
    </row>
    <row r="7624" spans="1:7" s="218" customFormat="1" ht="24" customHeight="1" x14ac:dyDescent="0.2">
      <c r="A7624" s="213" t="str">
        <f t="shared" si="2281"/>
        <v/>
      </c>
      <c r="B7624" s="211" t="str">
        <f t="shared" si="2284"/>
        <v/>
      </c>
      <c r="C7624" s="212"/>
      <c r="D7624" s="213" t="str">
        <f t="shared" si="2282"/>
        <v/>
      </c>
      <c r="E7624" s="214"/>
      <c r="F7624" s="215">
        <f t="shared" si="2283"/>
        <v>0</v>
      </c>
      <c r="G7624" s="281">
        <f t="shared" si="2285"/>
        <v>0</v>
      </c>
    </row>
    <row r="7625" spans="1:7" s="218" customFormat="1" ht="24" customHeight="1" x14ac:dyDescent="0.2">
      <c r="A7625" s="213" t="str">
        <f t="shared" si="2281"/>
        <v/>
      </c>
      <c r="B7625" s="211" t="str">
        <f t="shared" si="2284"/>
        <v/>
      </c>
      <c r="C7625" s="212"/>
      <c r="D7625" s="213" t="str">
        <f t="shared" si="2282"/>
        <v/>
      </c>
      <c r="E7625" s="214"/>
      <c r="F7625" s="216">
        <f t="shared" si="2283"/>
        <v>0</v>
      </c>
      <c r="G7625" s="281">
        <f t="shared" si="2285"/>
        <v>0</v>
      </c>
    </row>
    <row r="7626" spans="1:7" ht="24" customHeight="1" x14ac:dyDescent="0.2">
      <c r="A7626" s="282"/>
      <c r="B7626" s="95"/>
      <c r="C7626" s="95"/>
      <c r="D7626" s="101"/>
      <c r="E7626" s="102"/>
      <c r="F7626" s="268" t="s">
        <v>31</v>
      </c>
      <c r="G7626" s="283">
        <f>SUBTOTAL(9,G7612:G7625)</f>
        <v>0</v>
      </c>
    </row>
    <row r="7627" spans="1:7" ht="24" customHeight="1" x14ac:dyDescent="0.2">
      <c r="A7627" s="282"/>
      <c r="B7627" s="95"/>
      <c r="C7627" s="266" t="s">
        <v>605</v>
      </c>
      <c r="D7627" s="101"/>
      <c r="E7627" s="102"/>
      <c r="F7627" s="103"/>
      <c r="G7627" s="284"/>
    </row>
    <row r="7628" spans="1:7" s="218" customFormat="1"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1">
        <f>ROUND(E7628*F7628,2)</f>
        <v>0</v>
      </c>
    </row>
    <row r="7629" spans="1:7" s="218" customFormat="1" ht="24" customHeight="1" x14ac:dyDescent="0.2">
      <c r="A7629" s="213" t="str">
        <f t="shared" si="2286"/>
        <v/>
      </c>
      <c r="B7629" s="211">
        <f t="shared" si="2287"/>
        <v>0</v>
      </c>
      <c r="C7629" s="212"/>
      <c r="D7629" s="213" t="str">
        <f t="shared" si="2288"/>
        <v/>
      </c>
      <c r="E7629" s="214"/>
      <c r="F7629" s="217">
        <f t="shared" si="2289"/>
        <v>0</v>
      </c>
      <c r="G7629" s="281">
        <f>ROUND(E7629*F7629,2)</f>
        <v>0</v>
      </c>
    </row>
    <row r="7630" spans="1:7" s="218" customFormat="1" ht="24" customHeight="1" x14ac:dyDescent="0.2">
      <c r="A7630" s="213" t="str">
        <f t="shared" si="2286"/>
        <v/>
      </c>
      <c r="B7630" s="211">
        <f t="shared" si="2287"/>
        <v>0</v>
      </c>
      <c r="C7630" s="212"/>
      <c r="D7630" s="213" t="str">
        <f t="shared" si="2288"/>
        <v/>
      </c>
      <c r="E7630" s="214"/>
      <c r="F7630" s="217">
        <f t="shared" si="2289"/>
        <v>0</v>
      </c>
      <c r="G7630" s="281">
        <f t="shared" ref="G7630:G7635" si="2290">ROUND(E7630*F7630,2)</f>
        <v>0</v>
      </c>
    </row>
    <row r="7631" spans="1:7" s="218" customFormat="1" ht="24" customHeight="1" x14ac:dyDescent="0.2">
      <c r="A7631" s="213" t="str">
        <f t="shared" si="2286"/>
        <v/>
      </c>
      <c r="B7631" s="211">
        <f t="shared" si="2287"/>
        <v>0</v>
      </c>
      <c r="C7631" s="212"/>
      <c r="D7631" s="213" t="str">
        <f t="shared" si="2288"/>
        <v/>
      </c>
      <c r="E7631" s="214"/>
      <c r="F7631" s="217">
        <f t="shared" si="2289"/>
        <v>0</v>
      </c>
      <c r="G7631" s="281">
        <f t="shared" si="2290"/>
        <v>0</v>
      </c>
    </row>
    <row r="7632" spans="1:7" s="218" customFormat="1" ht="24" customHeight="1" x14ac:dyDescent="0.2">
      <c r="A7632" s="213" t="str">
        <f t="shared" si="2286"/>
        <v/>
      </c>
      <c r="B7632" s="211">
        <f t="shared" si="2287"/>
        <v>0</v>
      </c>
      <c r="C7632" s="212"/>
      <c r="D7632" s="213" t="str">
        <f t="shared" si="2288"/>
        <v/>
      </c>
      <c r="E7632" s="214"/>
      <c r="F7632" s="215">
        <f t="shared" si="2289"/>
        <v>0</v>
      </c>
      <c r="G7632" s="281">
        <f t="shared" si="2290"/>
        <v>0</v>
      </c>
    </row>
    <row r="7633" spans="1:7" s="218" customFormat="1" ht="24" customHeight="1" x14ac:dyDescent="0.2">
      <c r="A7633" s="213" t="str">
        <f t="shared" si="2286"/>
        <v/>
      </c>
      <c r="B7633" s="211">
        <f t="shared" si="2287"/>
        <v>0</v>
      </c>
      <c r="C7633" s="212"/>
      <c r="D7633" s="213" t="str">
        <f t="shared" si="2288"/>
        <v/>
      </c>
      <c r="E7633" s="214"/>
      <c r="F7633" s="215">
        <f t="shared" si="2289"/>
        <v>0</v>
      </c>
      <c r="G7633" s="281">
        <f t="shared" si="2290"/>
        <v>0</v>
      </c>
    </row>
    <row r="7634" spans="1:7" s="218" customFormat="1" ht="24" customHeight="1" x14ac:dyDescent="0.2">
      <c r="A7634" s="213" t="str">
        <f t="shared" si="2286"/>
        <v/>
      </c>
      <c r="B7634" s="211">
        <f t="shared" si="2287"/>
        <v>0</v>
      </c>
      <c r="C7634" s="212"/>
      <c r="D7634" s="213" t="str">
        <f t="shared" si="2288"/>
        <v/>
      </c>
      <c r="E7634" s="214"/>
      <c r="F7634" s="215">
        <f t="shared" si="2289"/>
        <v>0</v>
      </c>
      <c r="G7634" s="281">
        <f t="shared" si="2290"/>
        <v>0</v>
      </c>
    </row>
    <row r="7635" spans="1:7" s="218" customFormat="1" ht="24" customHeight="1" x14ac:dyDescent="0.2">
      <c r="A7635" s="213" t="str">
        <f t="shared" si="2286"/>
        <v/>
      </c>
      <c r="B7635" s="211">
        <f t="shared" si="2287"/>
        <v>0</v>
      </c>
      <c r="C7635" s="212"/>
      <c r="D7635" s="213" t="str">
        <f t="shared" si="2288"/>
        <v/>
      </c>
      <c r="E7635" s="214"/>
      <c r="F7635" s="215">
        <f t="shared" si="2289"/>
        <v>0</v>
      </c>
      <c r="G7635" s="281">
        <f t="shared" si="2290"/>
        <v>0</v>
      </c>
    </row>
    <row r="7636" spans="1:7" ht="24" customHeight="1" x14ac:dyDescent="0.2">
      <c r="A7636" s="282"/>
      <c r="B7636" s="95"/>
      <c r="C7636" s="95"/>
      <c r="D7636" s="101"/>
      <c r="E7636" s="102"/>
      <c r="F7636" s="268" t="s">
        <v>32</v>
      </c>
      <c r="G7636" s="283">
        <f>SUBTOTAL(9,G7628:G7635)</f>
        <v>0</v>
      </c>
    </row>
    <row r="7637" spans="1:7" ht="24" customHeight="1" x14ac:dyDescent="0.2">
      <c r="A7637" s="282"/>
      <c r="B7637" s="95"/>
      <c r="C7637" s="266" t="s">
        <v>606</v>
      </c>
      <c r="D7637" s="101"/>
      <c r="E7637" s="102"/>
      <c r="F7637" s="103"/>
      <c r="G7637" s="284"/>
    </row>
    <row r="7638" spans="1:7" s="218" customFormat="1"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1">
        <f t="shared" ref="G7638:G7646" si="2295">ROUND(E7638*F7638,2)</f>
        <v>0</v>
      </c>
    </row>
    <row r="7639" spans="1:7" s="218" customFormat="1" ht="24" customHeight="1" x14ac:dyDescent="0.2">
      <c r="A7639" s="213" t="str">
        <f t="shared" si="2291"/>
        <v/>
      </c>
      <c r="B7639" s="211" t="str">
        <f t="shared" si="2292"/>
        <v/>
      </c>
      <c r="C7639" s="212"/>
      <c r="D7639" s="213" t="str">
        <f t="shared" si="2293"/>
        <v/>
      </c>
      <c r="E7639" s="214"/>
      <c r="F7639" s="215">
        <f t="shared" si="2294"/>
        <v>0</v>
      </c>
      <c r="G7639" s="281">
        <f t="shared" si="2295"/>
        <v>0</v>
      </c>
    </row>
    <row r="7640" spans="1:7" s="218" customFormat="1" ht="24" customHeight="1" x14ac:dyDescent="0.2">
      <c r="A7640" s="213" t="str">
        <f t="shared" si="2291"/>
        <v/>
      </c>
      <c r="B7640" s="211" t="str">
        <f t="shared" si="2292"/>
        <v/>
      </c>
      <c r="C7640" s="212"/>
      <c r="D7640" s="213" t="str">
        <f t="shared" si="2293"/>
        <v/>
      </c>
      <c r="E7640" s="214"/>
      <c r="F7640" s="215">
        <f t="shared" si="2294"/>
        <v>0</v>
      </c>
      <c r="G7640" s="281">
        <f t="shared" si="2295"/>
        <v>0</v>
      </c>
    </row>
    <row r="7641" spans="1:7" s="218" customFormat="1" ht="24" customHeight="1" x14ac:dyDescent="0.2">
      <c r="A7641" s="213" t="str">
        <f t="shared" si="2291"/>
        <v/>
      </c>
      <c r="B7641" s="211" t="str">
        <f t="shared" si="2292"/>
        <v/>
      </c>
      <c r="C7641" s="212"/>
      <c r="D7641" s="213" t="str">
        <f t="shared" si="2293"/>
        <v/>
      </c>
      <c r="E7641" s="214"/>
      <c r="F7641" s="215">
        <f t="shared" si="2294"/>
        <v>0</v>
      </c>
      <c r="G7641" s="281">
        <f t="shared" si="2295"/>
        <v>0</v>
      </c>
    </row>
    <row r="7642" spans="1:7" s="218" customFormat="1" ht="24" customHeight="1" x14ac:dyDescent="0.2">
      <c r="A7642" s="213" t="str">
        <f t="shared" si="2291"/>
        <v/>
      </c>
      <c r="B7642" s="211" t="str">
        <f t="shared" si="2292"/>
        <v/>
      </c>
      <c r="C7642" s="212"/>
      <c r="D7642" s="213" t="str">
        <f t="shared" si="2293"/>
        <v/>
      </c>
      <c r="E7642" s="214"/>
      <c r="F7642" s="215">
        <f t="shared" si="2294"/>
        <v>0</v>
      </c>
      <c r="G7642" s="281">
        <f t="shared" si="2295"/>
        <v>0</v>
      </c>
    </row>
    <row r="7643" spans="1:7" s="218" customFormat="1" ht="24" customHeight="1" x14ac:dyDescent="0.2">
      <c r="A7643" s="213" t="str">
        <f t="shared" si="2291"/>
        <v/>
      </c>
      <c r="B7643" s="211" t="str">
        <f t="shared" si="2292"/>
        <v/>
      </c>
      <c r="C7643" s="212"/>
      <c r="D7643" s="213" t="str">
        <f t="shared" si="2293"/>
        <v/>
      </c>
      <c r="E7643" s="214"/>
      <c r="F7643" s="215">
        <f t="shared" si="2294"/>
        <v>0</v>
      </c>
      <c r="G7643" s="281">
        <f t="shared" si="2295"/>
        <v>0</v>
      </c>
    </row>
    <row r="7644" spans="1:7" s="218" customFormat="1" ht="24" customHeight="1" x14ac:dyDescent="0.2">
      <c r="A7644" s="213" t="str">
        <f t="shared" si="2291"/>
        <v/>
      </c>
      <c r="B7644" s="211" t="str">
        <f t="shared" si="2292"/>
        <v/>
      </c>
      <c r="C7644" s="212"/>
      <c r="D7644" s="213" t="str">
        <f t="shared" si="2293"/>
        <v/>
      </c>
      <c r="E7644" s="214"/>
      <c r="F7644" s="215">
        <f t="shared" si="2294"/>
        <v>0</v>
      </c>
      <c r="G7644" s="281">
        <f t="shared" si="2295"/>
        <v>0</v>
      </c>
    </row>
    <row r="7645" spans="1:7" s="218" customFormat="1" ht="24" customHeight="1" x14ac:dyDescent="0.2">
      <c r="A7645" s="213" t="str">
        <f t="shared" si="2291"/>
        <v/>
      </c>
      <c r="B7645" s="211" t="str">
        <f t="shared" si="2292"/>
        <v/>
      </c>
      <c r="C7645" s="212"/>
      <c r="D7645" s="213" t="str">
        <f t="shared" si="2293"/>
        <v/>
      </c>
      <c r="E7645" s="214"/>
      <c r="F7645" s="215">
        <f t="shared" si="2294"/>
        <v>0</v>
      </c>
      <c r="G7645" s="281">
        <f t="shared" si="2295"/>
        <v>0</v>
      </c>
    </row>
    <row r="7646" spans="1:7" s="218" customFormat="1" ht="24" customHeight="1" x14ac:dyDescent="0.2">
      <c r="A7646" s="213" t="str">
        <f t="shared" si="2291"/>
        <v/>
      </c>
      <c r="B7646" s="211" t="str">
        <f t="shared" si="2292"/>
        <v/>
      </c>
      <c r="C7646" s="212"/>
      <c r="D7646" s="213" t="str">
        <f t="shared" si="2293"/>
        <v/>
      </c>
      <c r="E7646" s="214"/>
      <c r="F7646" s="215">
        <f t="shared" si="2294"/>
        <v>0</v>
      </c>
      <c r="G7646" s="281">
        <f t="shared" si="2295"/>
        <v>0</v>
      </c>
    </row>
    <row r="7647" spans="1:7" ht="24" customHeight="1" x14ac:dyDescent="0.2">
      <c r="A7647" s="285"/>
      <c r="B7647" s="101"/>
      <c r="C7647" s="95"/>
      <c r="D7647" s="101"/>
      <c r="E7647" s="102"/>
      <c r="F7647" s="268" t="s">
        <v>33</v>
      </c>
      <c r="G7647" s="283">
        <f>SUBTOTAL(9,G7638:G7646)</f>
        <v>0</v>
      </c>
    </row>
    <row r="7648" spans="1:7" ht="24" customHeight="1" x14ac:dyDescent="0.2">
      <c r="A7648" s="286"/>
      <c r="B7648" s="101"/>
      <c r="C7648" s="95"/>
      <c r="D7648" s="101"/>
      <c r="E7648" s="102"/>
      <c r="F7648" s="103"/>
      <c r="G7648" s="284"/>
    </row>
    <row r="7649" spans="1:123" ht="24" customHeight="1" x14ac:dyDescent="0.2">
      <c r="A7649" s="287" t="str">
        <f>B7607</f>
        <v/>
      </c>
      <c r="B7649" s="288" t="str">
        <f>C7607</f>
        <v/>
      </c>
      <c r="C7649" s="109"/>
      <c r="D7649" s="109" t="s">
        <v>34</v>
      </c>
      <c r="E7649" s="110"/>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7" t="str">
        <f>Comitente</f>
        <v>CA.ME. SAN JUAN SOCIEDAD DEL ESTADO</v>
      </c>
      <c r="C7652" s="92"/>
      <c r="D7652" s="98"/>
      <c r="E7652" s="98"/>
      <c r="F7652" s="99"/>
      <c r="G7652" s="273"/>
    </row>
    <row r="7653" spans="1:123" ht="24" customHeight="1" x14ac:dyDescent="0.2">
      <c r="A7653" s="272" t="s">
        <v>603</v>
      </c>
      <c r="B7653" s="97">
        <f>Contratista</f>
        <v>0</v>
      </c>
      <c r="C7653" s="93"/>
      <c r="D7653" s="93"/>
      <c r="E7653" s="93"/>
      <c r="F7653" s="100"/>
      <c r="G7653" s="274"/>
    </row>
    <row r="7654" spans="1:123" ht="24" customHeight="1" x14ac:dyDescent="0.2">
      <c r="A7654" s="272" t="s">
        <v>24</v>
      </c>
      <c r="B7654" s="97" t="str">
        <f>Obra</f>
        <v>CIERRE PERIMETRAL - OBRA CIVIL Ca.Me. SAN JUAN S.E.</v>
      </c>
      <c r="C7654" s="93"/>
      <c r="D7654" s="93"/>
      <c r="E7654" s="93"/>
      <c r="F7654" s="100" t="s">
        <v>38</v>
      </c>
      <c r="G7654" s="275">
        <f>Fecha_Base</f>
        <v>44711</v>
      </c>
    </row>
    <row r="7655" spans="1:123" ht="24" customHeight="1" x14ac:dyDescent="0.2">
      <c r="A7655" s="276" t="s">
        <v>601</v>
      </c>
      <c r="B7655" s="94" t="str">
        <f>Ubicación</f>
        <v>DEPARTAMENTO SARMIENTO</v>
      </c>
      <c r="C7655" s="94"/>
      <c r="D7655" s="101"/>
      <c r="E7655" s="102"/>
      <c r="F7655" s="103"/>
      <c r="G7655" s="277"/>
    </row>
    <row r="7656" spans="1:123" ht="24" customHeight="1" x14ac:dyDescent="0.2">
      <c r="A7656" s="276" t="s">
        <v>39</v>
      </c>
      <c r="B7656" s="104" t="str">
        <f>IFERROR(VALUE(LEFT(B7657,FIND(".",B7657)-1)),"")</f>
        <v/>
      </c>
      <c r="C7656" s="95" t="str">
        <f>IFERROR(VLOOKUP(B7656,Tabla_CyP,2,FALSE),"")</f>
        <v/>
      </c>
      <c r="D7656" s="95"/>
      <c r="E7656" s="102"/>
      <c r="F7656" s="103"/>
      <c r="G7656" s="277"/>
    </row>
    <row r="7657" spans="1:123" ht="24" customHeight="1" x14ac:dyDescent="0.2">
      <c r="A7657" s="276" t="s">
        <v>25</v>
      </c>
      <c r="B7657" s="105" t="str">
        <f>IFERROR(VLOOKUP(COUNTIF($A$1:A7657,"ANALISIS DE PRECIOS"),Tabla_NumeroItem,2,FALSE),"")</f>
        <v/>
      </c>
      <c r="C7657" s="95" t="str">
        <f>IFERROR(VLOOKUP(B7657,Tabla_CyP,2,FALSE),"")</f>
        <v/>
      </c>
      <c r="D7657" s="101"/>
      <c r="E7657" s="102"/>
      <c r="F7657" s="100" t="s">
        <v>26</v>
      </c>
      <c r="G7657" s="278" t="str">
        <f>IFERROR(VLOOKUP(B7657,Tabla_CyP,4,FALSE),"")</f>
        <v/>
      </c>
    </row>
    <row r="7658" spans="1:123" ht="24" customHeight="1" x14ac:dyDescent="0.2">
      <c r="A7658" s="276"/>
      <c r="B7658" s="94"/>
      <c r="C7658" s="95"/>
      <c r="D7658" s="101"/>
      <c r="E7658" s="102"/>
      <c r="F7658" s="103"/>
      <c r="G7658" s="277"/>
    </row>
    <row r="7659" spans="1:123" ht="24" customHeight="1" x14ac:dyDescent="0.2">
      <c r="A7659" s="378" t="s">
        <v>507</v>
      </c>
      <c r="B7659" s="379"/>
      <c r="C7659" s="380" t="s">
        <v>0</v>
      </c>
      <c r="D7659" s="380" t="s">
        <v>27</v>
      </c>
      <c r="E7659" s="386" t="s">
        <v>28</v>
      </c>
      <c r="F7659" s="388" t="s">
        <v>29</v>
      </c>
      <c r="G7659" s="388" t="s">
        <v>30</v>
      </c>
    </row>
    <row r="7660" spans="1:123" s="107" customFormat="1" ht="24" customHeight="1" x14ac:dyDescent="0.2">
      <c r="A7660" s="106" t="s">
        <v>508</v>
      </c>
      <c r="B7660" s="106" t="s">
        <v>509</v>
      </c>
      <c r="C7660" s="381"/>
      <c r="D7660" s="381"/>
      <c r="E7660" s="387"/>
      <c r="F7660" s="389"/>
      <c r="G7660" s="389"/>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customHeight="1" x14ac:dyDescent="0.2">
      <c r="A7661" s="279"/>
      <c r="B7661" s="108"/>
      <c r="C7661" s="267" t="s">
        <v>604</v>
      </c>
      <c r="D7661" s="109"/>
      <c r="E7661" s="110"/>
      <c r="F7661" s="111"/>
      <c r="G7661" s="280"/>
    </row>
    <row r="7662" spans="1:123" s="218" customFormat="1"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1">
        <f>ROUND(E7662*F7662,2)</f>
        <v>0</v>
      </c>
    </row>
    <row r="7663" spans="1:123" s="218" customFormat="1"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1">
        <f t="shared" ref="G7663:G7675" si="2300">ROUND(E7663*F7663,2)</f>
        <v>0</v>
      </c>
    </row>
    <row r="7664" spans="1:123" s="218" customFormat="1" ht="24" customHeight="1" x14ac:dyDescent="0.2">
      <c r="A7664" s="213" t="str">
        <f t="shared" si="2296"/>
        <v/>
      </c>
      <c r="B7664" s="211" t="str">
        <f t="shared" si="2299"/>
        <v/>
      </c>
      <c r="C7664" s="212"/>
      <c r="D7664" s="213" t="str">
        <f t="shared" si="2297"/>
        <v/>
      </c>
      <c r="E7664" s="214"/>
      <c r="F7664" s="215">
        <f t="shared" si="2298"/>
        <v>0</v>
      </c>
      <c r="G7664" s="281">
        <f t="shared" si="2300"/>
        <v>0</v>
      </c>
    </row>
    <row r="7665" spans="1:7" s="218" customFormat="1" ht="24" customHeight="1" x14ac:dyDescent="0.2">
      <c r="A7665" s="213" t="str">
        <f t="shared" si="2296"/>
        <v/>
      </c>
      <c r="B7665" s="211" t="str">
        <f t="shared" si="2299"/>
        <v/>
      </c>
      <c r="C7665" s="212"/>
      <c r="D7665" s="213" t="str">
        <f t="shared" si="2297"/>
        <v/>
      </c>
      <c r="E7665" s="214"/>
      <c r="F7665" s="215">
        <f t="shared" si="2298"/>
        <v>0</v>
      </c>
      <c r="G7665" s="281">
        <f t="shared" si="2300"/>
        <v>0</v>
      </c>
    </row>
    <row r="7666" spans="1:7" s="218" customFormat="1" ht="24" customHeight="1" x14ac:dyDescent="0.2">
      <c r="A7666" s="213" t="str">
        <f t="shared" si="2296"/>
        <v/>
      </c>
      <c r="B7666" s="211" t="str">
        <f t="shared" si="2299"/>
        <v/>
      </c>
      <c r="C7666" s="212"/>
      <c r="D7666" s="213" t="str">
        <f t="shared" si="2297"/>
        <v/>
      </c>
      <c r="E7666" s="214"/>
      <c r="F7666" s="215">
        <f t="shared" si="2298"/>
        <v>0</v>
      </c>
      <c r="G7666" s="281">
        <f t="shared" si="2300"/>
        <v>0</v>
      </c>
    </row>
    <row r="7667" spans="1:7" s="218" customFormat="1" ht="24" customHeight="1" x14ac:dyDescent="0.2">
      <c r="A7667" s="213" t="str">
        <f t="shared" si="2296"/>
        <v/>
      </c>
      <c r="B7667" s="211" t="str">
        <f t="shared" si="2299"/>
        <v/>
      </c>
      <c r="C7667" s="212"/>
      <c r="D7667" s="213" t="str">
        <f t="shared" si="2297"/>
        <v/>
      </c>
      <c r="E7667" s="214"/>
      <c r="F7667" s="215">
        <f t="shared" si="2298"/>
        <v>0</v>
      </c>
      <c r="G7667" s="281">
        <f t="shared" si="2300"/>
        <v>0</v>
      </c>
    </row>
    <row r="7668" spans="1:7" s="218" customFormat="1" ht="24" customHeight="1" x14ac:dyDescent="0.2">
      <c r="A7668" s="213" t="str">
        <f t="shared" si="2296"/>
        <v/>
      </c>
      <c r="B7668" s="211" t="str">
        <f t="shared" si="2299"/>
        <v/>
      </c>
      <c r="C7668" s="212"/>
      <c r="D7668" s="213" t="str">
        <f t="shared" si="2297"/>
        <v/>
      </c>
      <c r="E7668" s="214"/>
      <c r="F7668" s="215">
        <f t="shared" si="2298"/>
        <v>0</v>
      </c>
      <c r="G7668" s="281">
        <f t="shared" si="2300"/>
        <v>0</v>
      </c>
    </row>
    <row r="7669" spans="1:7" s="218" customFormat="1" ht="24" customHeight="1" x14ac:dyDescent="0.2">
      <c r="A7669" s="213" t="str">
        <f t="shared" si="2296"/>
        <v/>
      </c>
      <c r="B7669" s="211" t="str">
        <f t="shared" si="2299"/>
        <v/>
      </c>
      <c r="C7669" s="212"/>
      <c r="D7669" s="213" t="str">
        <f t="shared" si="2297"/>
        <v/>
      </c>
      <c r="E7669" s="214"/>
      <c r="F7669" s="215">
        <f t="shared" si="2298"/>
        <v>0</v>
      </c>
      <c r="G7669" s="281">
        <f t="shared" si="2300"/>
        <v>0</v>
      </c>
    </row>
    <row r="7670" spans="1:7" s="218" customFormat="1" ht="24" customHeight="1" x14ac:dyDescent="0.2">
      <c r="A7670" s="213" t="str">
        <f t="shared" si="2296"/>
        <v/>
      </c>
      <c r="B7670" s="211" t="str">
        <f t="shared" si="2299"/>
        <v/>
      </c>
      <c r="C7670" s="212"/>
      <c r="D7670" s="213" t="str">
        <f t="shared" si="2297"/>
        <v/>
      </c>
      <c r="E7670" s="214"/>
      <c r="F7670" s="215">
        <f t="shared" si="2298"/>
        <v>0</v>
      </c>
      <c r="G7670" s="281">
        <f t="shared" si="2300"/>
        <v>0</v>
      </c>
    </row>
    <row r="7671" spans="1:7" s="218" customFormat="1" ht="24" customHeight="1" x14ac:dyDescent="0.2">
      <c r="A7671" s="213" t="str">
        <f t="shared" si="2296"/>
        <v/>
      </c>
      <c r="B7671" s="211" t="str">
        <f t="shared" si="2299"/>
        <v/>
      </c>
      <c r="C7671" s="212"/>
      <c r="D7671" s="213" t="str">
        <f t="shared" si="2297"/>
        <v/>
      </c>
      <c r="E7671" s="214"/>
      <c r="F7671" s="215">
        <f t="shared" si="2298"/>
        <v>0</v>
      </c>
      <c r="G7671" s="281">
        <f t="shared" si="2300"/>
        <v>0</v>
      </c>
    </row>
    <row r="7672" spans="1:7" s="218" customFormat="1" ht="24" customHeight="1" x14ac:dyDescent="0.2">
      <c r="A7672" s="213" t="str">
        <f t="shared" si="2296"/>
        <v/>
      </c>
      <c r="B7672" s="211" t="str">
        <f t="shared" si="2299"/>
        <v/>
      </c>
      <c r="C7672" s="212"/>
      <c r="D7672" s="213" t="str">
        <f t="shared" si="2297"/>
        <v/>
      </c>
      <c r="E7672" s="214"/>
      <c r="F7672" s="215">
        <f t="shared" si="2298"/>
        <v>0</v>
      </c>
      <c r="G7672" s="281">
        <f t="shared" si="2300"/>
        <v>0</v>
      </c>
    </row>
    <row r="7673" spans="1:7" s="218" customFormat="1" ht="24" customHeight="1" x14ac:dyDescent="0.2">
      <c r="A7673" s="213" t="str">
        <f t="shared" si="2296"/>
        <v/>
      </c>
      <c r="B7673" s="211" t="str">
        <f t="shared" si="2299"/>
        <v/>
      </c>
      <c r="C7673" s="212"/>
      <c r="D7673" s="213" t="str">
        <f t="shared" si="2297"/>
        <v/>
      </c>
      <c r="E7673" s="214"/>
      <c r="F7673" s="215">
        <f t="shared" si="2298"/>
        <v>0</v>
      </c>
      <c r="G7673" s="281">
        <f t="shared" si="2300"/>
        <v>0</v>
      </c>
    </row>
    <row r="7674" spans="1:7" s="218" customFormat="1" ht="24" customHeight="1" x14ac:dyDescent="0.2">
      <c r="A7674" s="213" t="str">
        <f t="shared" si="2296"/>
        <v/>
      </c>
      <c r="B7674" s="211" t="str">
        <f t="shared" si="2299"/>
        <v/>
      </c>
      <c r="C7674" s="212"/>
      <c r="D7674" s="213" t="str">
        <f t="shared" si="2297"/>
        <v/>
      </c>
      <c r="E7674" s="214"/>
      <c r="F7674" s="215">
        <f t="shared" si="2298"/>
        <v>0</v>
      </c>
      <c r="G7674" s="281">
        <f t="shared" si="2300"/>
        <v>0</v>
      </c>
    </row>
    <row r="7675" spans="1:7" s="218" customFormat="1" ht="24" customHeight="1" x14ac:dyDescent="0.2">
      <c r="A7675" s="213" t="str">
        <f t="shared" si="2296"/>
        <v/>
      </c>
      <c r="B7675" s="211" t="str">
        <f t="shared" si="2299"/>
        <v/>
      </c>
      <c r="C7675" s="212"/>
      <c r="D7675" s="213" t="str">
        <f t="shared" si="2297"/>
        <v/>
      </c>
      <c r="E7675" s="214"/>
      <c r="F7675" s="216">
        <f t="shared" si="2298"/>
        <v>0</v>
      </c>
      <c r="G7675" s="281">
        <f t="shared" si="2300"/>
        <v>0</v>
      </c>
    </row>
    <row r="7676" spans="1:7" ht="24" customHeight="1" x14ac:dyDescent="0.2">
      <c r="A7676" s="282"/>
      <c r="B7676" s="95"/>
      <c r="C7676" s="95"/>
      <c r="D7676" s="101"/>
      <c r="E7676" s="102"/>
      <c r="F7676" s="268" t="s">
        <v>31</v>
      </c>
      <c r="G7676" s="283">
        <f>SUBTOTAL(9,G7662:G7675)</f>
        <v>0</v>
      </c>
    </row>
    <row r="7677" spans="1:7" ht="24" customHeight="1" x14ac:dyDescent="0.2">
      <c r="A7677" s="282"/>
      <c r="B7677" s="95"/>
      <c r="C7677" s="266" t="s">
        <v>605</v>
      </c>
      <c r="D7677" s="101"/>
      <c r="E7677" s="102"/>
      <c r="F7677" s="103"/>
      <c r="G7677" s="284"/>
    </row>
    <row r="7678" spans="1:7" s="218" customFormat="1"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1">
        <f>ROUND(E7678*F7678,2)</f>
        <v>0</v>
      </c>
    </row>
    <row r="7679" spans="1:7" s="218" customFormat="1" ht="24" customHeight="1" x14ac:dyDescent="0.2">
      <c r="A7679" s="213" t="str">
        <f t="shared" si="2301"/>
        <v/>
      </c>
      <c r="B7679" s="211">
        <f t="shared" si="2302"/>
        <v>0</v>
      </c>
      <c r="C7679" s="212"/>
      <c r="D7679" s="213" t="str">
        <f t="shared" si="2303"/>
        <v/>
      </c>
      <c r="E7679" s="214"/>
      <c r="F7679" s="217">
        <f t="shared" si="2304"/>
        <v>0</v>
      </c>
      <c r="G7679" s="281">
        <f>ROUND(E7679*F7679,2)</f>
        <v>0</v>
      </c>
    </row>
    <row r="7680" spans="1:7" s="218" customFormat="1" ht="24" customHeight="1" x14ac:dyDescent="0.2">
      <c r="A7680" s="213" t="str">
        <f t="shared" si="2301"/>
        <v/>
      </c>
      <c r="B7680" s="211">
        <f t="shared" si="2302"/>
        <v>0</v>
      </c>
      <c r="C7680" s="212"/>
      <c r="D7680" s="213" t="str">
        <f t="shared" si="2303"/>
        <v/>
      </c>
      <c r="E7680" s="214"/>
      <c r="F7680" s="217">
        <f t="shared" si="2304"/>
        <v>0</v>
      </c>
      <c r="G7680" s="281">
        <f t="shared" ref="G7680:G7685" si="2305">ROUND(E7680*F7680,2)</f>
        <v>0</v>
      </c>
    </row>
    <row r="7681" spans="1:7" s="218" customFormat="1" ht="24" customHeight="1" x14ac:dyDescent="0.2">
      <c r="A7681" s="213" t="str">
        <f t="shared" si="2301"/>
        <v/>
      </c>
      <c r="B7681" s="211">
        <f t="shared" si="2302"/>
        <v>0</v>
      </c>
      <c r="C7681" s="212"/>
      <c r="D7681" s="213" t="str">
        <f t="shared" si="2303"/>
        <v/>
      </c>
      <c r="E7681" s="214"/>
      <c r="F7681" s="217">
        <f t="shared" si="2304"/>
        <v>0</v>
      </c>
      <c r="G7681" s="281">
        <f t="shared" si="2305"/>
        <v>0</v>
      </c>
    </row>
    <row r="7682" spans="1:7" s="218" customFormat="1" ht="24" customHeight="1" x14ac:dyDescent="0.2">
      <c r="A7682" s="213" t="str">
        <f t="shared" si="2301"/>
        <v/>
      </c>
      <c r="B7682" s="211">
        <f t="shared" si="2302"/>
        <v>0</v>
      </c>
      <c r="C7682" s="212"/>
      <c r="D7682" s="213" t="str">
        <f t="shared" si="2303"/>
        <v/>
      </c>
      <c r="E7682" s="214"/>
      <c r="F7682" s="215">
        <f t="shared" si="2304"/>
        <v>0</v>
      </c>
      <c r="G7682" s="281">
        <f t="shared" si="2305"/>
        <v>0</v>
      </c>
    </row>
    <row r="7683" spans="1:7" s="218" customFormat="1" ht="24" customHeight="1" x14ac:dyDescent="0.2">
      <c r="A7683" s="213" t="str">
        <f t="shared" si="2301"/>
        <v/>
      </c>
      <c r="B7683" s="211">
        <f t="shared" si="2302"/>
        <v>0</v>
      </c>
      <c r="C7683" s="212"/>
      <c r="D7683" s="213" t="str">
        <f t="shared" si="2303"/>
        <v/>
      </c>
      <c r="E7683" s="214"/>
      <c r="F7683" s="215">
        <f t="shared" si="2304"/>
        <v>0</v>
      </c>
      <c r="G7683" s="281">
        <f t="shared" si="2305"/>
        <v>0</v>
      </c>
    </row>
    <row r="7684" spans="1:7" s="218" customFormat="1" ht="24" customHeight="1" x14ac:dyDescent="0.2">
      <c r="A7684" s="213" t="str">
        <f t="shared" si="2301"/>
        <v/>
      </c>
      <c r="B7684" s="211">
        <f t="shared" si="2302"/>
        <v>0</v>
      </c>
      <c r="C7684" s="212"/>
      <c r="D7684" s="213" t="str">
        <f t="shared" si="2303"/>
        <v/>
      </c>
      <c r="E7684" s="214"/>
      <c r="F7684" s="215">
        <f t="shared" si="2304"/>
        <v>0</v>
      </c>
      <c r="G7684" s="281">
        <f t="shared" si="2305"/>
        <v>0</v>
      </c>
    </row>
    <row r="7685" spans="1:7" s="218" customFormat="1" ht="24" customHeight="1" x14ac:dyDescent="0.2">
      <c r="A7685" s="213" t="str">
        <f t="shared" si="2301"/>
        <v/>
      </c>
      <c r="B7685" s="211">
        <f t="shared" si="2302"/>
        <v>0</v>
      </c>
      <c r="C7685" s="212"/>
      <c r="D7685" s="213" t="str">
        <f t="shared" si="2303"/>
        <v/>
      </c>
      <c r="E7685" s="214"/>
      <c r="F7685" s="215">
        <f t="shared" si="2304"/>
        <v>0</v>
      </c>
      <c r="G7685" s="281">
        <f t="shared" si="2305"/>
        <v>0</v>
      </c>
    </row>
    <row r="7686" spans="1:7" ht="24" customHeight="1" x14ac:dyDescent="0.2">
      <c r="A7686" s="282"/>
      <c r="B7686" s="95"/>
      <c r="C7686" s="95"/>
      <c r="D7686" s="101"/>
      <c r="E7686" s="102"/>
      <c r="F7686" s="268" t="s">
        <v>32</v>
      </c>
      <c r="G7686" s="283">
        <f>SUBTOTAL(9,G7678:G7685)</f>
        <v>0</v>
      </c>
    </row>
    <row r="7687" spans="1:7" ht="24" customHeight="1" x14ac:dyDescent="0.2">
      <c r="A7687" s="282"/>
      <c r="B7687" s="95"/>
      <c r="C7687" s="266" t="s">
        <v>606</v>
      </c>
      <c r="D7687" s="101"/>
      <c r="E7687" s="102"/>
      <c r="F7687" s="103"/>
      <c r="G7687" s="284"/>
    </row>
    <row r="7688" spans="1:7" s="218" customFormat="1"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1">
        <f t="shared" ref="G7688:G7696" si="2310">ROUND(E7688*F7688,2)</f>
        <v>0</v>
      </c>
    </row>
    <row r="7689" spans="1:7" s="218" customFormat="1" ht="24" customHeight="1" x14ac:dyDescent="0.2">
      <c r="A7689" s="213" t="str">
        <f t="shared" si="2306"/>
        <v/>
      </c>
      <c r="B7689" s="211" t="str">
        <f t="shared" si="2307"/>
        <v/>
      </c>
      <c r="C7689" s="212"/>
      <c r="D7689" s="213" t="str">
        <f t="shared" si="2308"/>
        <v/>
      </c>
      <c r="E7689" s="214"/>
      <c r="F7689" s="215">
        <f t="shared" si="2309"/>
        <v>0</v>
      </c>
      <c r="G7689" s="281">
        <f t="shared" si="2310"/>
        <v>0</v>
      </c>
    </row>
    <row r="7690" spans="1:7" s="218" customFormat="1" ht="24" customHeight="1" x14ac:dyDescent="0.2">
      <c r="A7690" s="213" t="str">
        <f t="shared" si="2306"/>
        <v/>
      </c>
      <c r="B7690" s="211" t="str">
        <f t="shared" si="2307"/>
        <v/>
      </c>
      <c r="C7690" s="212"/>
      <c r="D7690" s="213" t="str">
        <f t="shared" si="2308"/>
        <v/>
      </c>
      <c r="E7690" s="214"/>
      <c r="F7690" s="215">
        <f t="shared" si="2309"/>
        <v>0</v>
      </c>
      <c r="G7690" s="281">
        <f t="shared" si="2310"/>
        <v>0</v>
      </c>
    </row>
    <row r="7691" spans="1:7" s="218" customFormat="1" ht="24" customHeight="1" x14ac:dyDescent="0.2">
      <c r="A7691" s="213" t="str">
        <f t="shared" si="2306"/>
        <v/>
      </c>
      <c r="B7691" s="211" t="str">
        <f t="shared" si="2307"/>
        <v/>
      </c>
      <c r="C7691" s="212"/>
      <c r="D7691" s="213" t="str">
        <f t="shared" si="2308"/>
        <v/>
      </c>
      <c r="E7691" s="214"/>
      <c r="F7691" s="215">
        <f t="shared" si="2309"/>
        <v>0</v>
      </c>
      <c r="G7691" s="281">
        <f t="shared" si="2310"/>
        <v>0</v>
      </c>
    </row>
    <row r="7692" spans="1:7" s="218" customFormat="1" ht="24" customHeight="1" x14ac:dyDescent="0.2">
      <c r="A7692" s="213" t="str">
        <f t="shared" si="2306"/>
        <v/>
      </c>
      <c r="B7692" s="211" t="str">
        <f t="shared" si="2307"/>
        <v/>
      </c>
      <c r="C7692" s="212"/>
      <c r="D7692" s="213" t="str">
        <f t="shared" si="2308"/>
        <v/>
      </c>
      <c r="E7692" s="214"/>
      <c r="F7692" s="215">
        <f t="shared" si="2309"/>
        <v>0</v>
      </c>
      <c r="G7692" s="281">
        <f t="shared" si="2310"/>
        <v>0</v>
      </c>
    </row>
    <row r="7693" spans="1:7" s="218" customFormat="1" ht="24" customHeight="1" x14ac:dyDescent="0.2">
      <c r="A7693" s="213" t="str">
        <f t="shared" si="2306"/>
        <v/>
      </c>
      <c r="B7693" s="211" t="str">
        <f t="shared" si="2307"/>
        <v/>
      </c>
      <c r="C7693" s="212"/>
      <c r="D7693" s="213" t="str">
        <f t="shared" si="2308"/>
        <v/>
      </c>
      <c r="E7693" s="214"/>
      <c r="F7693" s="215">
        <f t="shared" si="2309"/>
        <v>0</v>
      </c>
      <c r="G7693" s="281">
        <f t="shared" si="2310"/>
        <v>0</v>
      </c>
    </row>
    <row r="7694" spans="1:7" s="218" customFormat="1" ht="24" customHeight="1" x14ac:dyDescent="0.2">
      <c r="A7694" s="213" t="str">
        <f t="shared" si="2306"/>
        <v/>
      </c>
      <c r="B7694" s="211" t="str">
        <f t="shared" si="2307"/>
        <v/>
      </c>
      <c r="C7694" s="212"/>
      <c r="D7694" s="213" t="str">
        <f t="shared" si="2308"/>
        <v/>
      </c>
      <c r="E7694" s="214"/>
      <c r="F7694" s="215">
        <f t="shared" si="2309"/>
        <v>0</v>
      </c>
      <c r="G7694" s="281">
        <f t="shared" si="2310"/>
        <v>0</v>
      </c>
    </row>
    <row r="7695" spans="1:7" s="218" customFormat="1" ht="24" customHeight="1" x14ac:dyDescent="0.2">
      <c r="A7695" s="213" t="str">
        <f t="shared" si="2306"/>
        <v/>
      </c>
      <c r="B7695" s="211" t="str">
        <f t="shared" si="2307"/>
        <v/>
      </c>
      <c r="C7695" s="212"/>
      <c r="D7695" s="213" t="str">
        <f t="shared" si="2308"/>
        <v/>
      </c>
      <c r="E7695" s="214"/>
      <c r="F7695" s="215">
        <f t="shared" si="2309"/>
        <v>0</v>
      </c>
      <c r="G7695" s="281">
        <f t="shared" si="2310"/>
        <v>0</v>
      </c>
    </row>
    <row r="7696" spans="1:7" s="218" customFormat="1" ht="24" customHeight="1" x14ac:dyDescent="0.2">
      <c r="A7696" s="213" t="str">
        <f t="shared" si="2306"/>
        <v/>
      </c>
      <c r="B7696" s="211" t="str">
        <f t="shared" si="2307"/>
        <v/>
      </c>
      <c r="C7696" s="212"/>
      <c r="D7696" s="213" t="str">
        <f t="shared" si="2308"/>
        <v/>
      </c>
      <c r="E7696" s="214"/>
      <c r="F7696" s="215">
        <f t="shared" si="2309"/>
        <v>0</v>
      </c>
      <c r="G7696" s="281">
        <f t="shared" si="2310"/>
        <v>0</v>
      </c>
    </row>
    <row r="7697" spans="1:123" ht="24" customHeight="1" x14ac:dyDescent="0.2">
      <c r="A7697" s="285"/>
      <c r="B7697" s="101"/>
      <c r="C7697" s="95"/>
      <c r="D7697" s="101"/>
      <c r="E7697" s="102"/>
      <c r="F7697" s="268" t="s">
        <v>33</v>
      </c>
      <c r="G7697" s="283">
        <f>SUBTOTAL(9,G7688:G7696)</f>
        <v>0</v>
      </c>
    </row>
    <row r="7698" spans="1:123" ht="24" customHeight="1" x14ac:dyDescent="0.2">
      <c r="A7698" s="286"/>
      <c r="B7698" s="101"/>
      <c r="C7698" s="95"/>
      <c r="D7698" s="101"/>
      <c r="E7698" s="102"/>
      <c r="F7698" s="103"/>
      <c r="G7698" s="284"/>
    </row>
    <row r="7699" spans="1:123" ht="24" customHeight="1" x14ac:dyDescent="0.2">
      <c r="A7699" s="287" t="str">
        <f>B7657</f>
        <v/>
      </c>
      <c r="B7699" s="288" t="str">
        <f>C7657</f>
        <v/>
      </c>
      <c r="C7699" s="109"/>
      <c r="D7699" s="109" t="s">
        <v>34</v>
      </c>
      <c r="E7699" s="110"/>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7" t="str">
        <f>Comitente</f>
        <v>CA.ME. SAN JUAN SOCIEDAD DEL ESTADO</v>
      </c>
      <c r="C7702" s="92"/>
      <c r="D7702" s="98"/>
      <c r="E7702" s="98"/>
      <c r="F7702" s="99"/>
      <c r="G7702" s="273"/>
    </row>
    <row r="7703" spans="1:123" ht="24" customHeight="1" x14ac:dyDescent="0.2">
      <c r="A7703" s="272" t="s">
        <v>603</v>
      </c>
      <c r="B7703" s="97">
        <f>Contratista</f>
        <v>0</v>
      </c>
      <c r="C7703" s="93"/>
      <c r="D7703" s="93"/>
      <c r="E7703" s="93"/>
      <c r="F7703" s="100"/>
      <c r="G7703" s="274"/>
    </row>
    <row r="7704" spans="1:123" ht="24" customHeight="1" x14ac:dyDescent="0.2">
      <c r="A7704" s="272" t="s">
        <v>24</v>
      </c>
      <c r="B7704" s="97" t="str">
        <f>Obra</f>
        <v>CIERRE PERIMETRAL - OBRA CIVIL Ca.Me. SAN JUAN S.E.</v>
      </c>
      <c r="C7704" s="93"/>
      <c r="D7704" s="93"/>
      <c r="E7704" s="93"/>
      <c r="F7704" s="100" t="s">
        <v>38</v>
      </c>
      <c r="G7704" s="275">
        <f>Fecha_Base</f>
        <v>44711</v>
      </c>
    </row>
    <row r="7705" spans="1:123" ht="24" customHeight="1" x14ac:dyDescent="0.2">
      <c r="A7705" s="276" t="s">
        <v>601</v>
      </c>
      <c r="B7705" s="94" t="str">
        <f>Ubicación</f>
        <v>DEPARTAMENTO SARMIENTO</v>
      </c>
      <c r="C7705" s="94"/>
      <c r="D7705" s="101"/>
      <c r="E7705" s="102"/>
      <c r="F7705" s="103"/>
      <c r="G7705" s="277"/>
    </row>
    <row r="7706" spans="1:123" ht="24" customHeight="1" x14ac:dyDescent="0.2">
      <c r="A7706" s="276" t="s">
        <v>39</v>
      </c>
      <c r="B7706" s="104" t="str">
        <f>IFERROR(VALUE(LEFT(B7707,FIND(".",B7707)-1)),"")</f>
        <v/>
      </c>
      <c r="C7706" s="95" t="str">
        <f>IFERROR(VLOOKUP(B7706,Tabla_CyP,2,FALSE),"")</f>
        <v/>
      </c>
      <c r="D7706" s="95"/>
      <c r="E7706" s="102"/>
      <c r="F7706" s="103"/>
      <c r="G7706" s="277"/>
    </row>
    <row r="7707" spans="1:123" ht="24" customHeight="1" x14ac:dyDescent="0.2">
      <c r="A7707" s="276" t="s">
        <v>25</v>
      </c>
      <c r="B7707" s="105" t="str">
        <f>IFERROR(VLOOKUP(COUNTIF($A$1:A7707,"ANALISIS DE PRECIOS"),Tabla_NumeroItem,2,FALSE),"")</f>
        <v/>
      </c>
      <c r="C7707" s="95" t="str">
        <f>IFERROR(VLOOKUP(B7707,Tabla_CyP,2,FALSE),"")</f>
        <v/>
      </c>
      <c r="D7707" s="101"/>
      <c r="E7707" s="102"/>
      <c r="F7707" s="100" t="s">
        <v>26</v>
      </c>
      <c r="G7707" s="278" t="str">
        <f>IFERROR(VLOOKUP(B7707,Tabla_CyP,4,FALSE),"")</f>
        <v/>
      </c>
    </row>
    <row r="7708" spans="1:123" ht="24" customHeight="1" x14ac:dyDescent="0.2">
      <c r="A7708" s="276"/>
      <c r="B7708" s="94"/>
      <c r="C7708" s="95"/>
      <c r="D7708" s="101"/>
      <c r="E7708" s="102"/>
      <c r="F7708" s="103"/>
      <c r="G7708" s="277"/>
    </row>
    <row r="7709" spans="1:123" ht="24" customHeight="1" x14ac:dyDescent="0.2">
      <c r="A7709" s="378" t="s">
        <v>507</v>
      </c>
      <c r="B7709" s="379"/>
      <c r="C7709" s="380" t="s">
        <v>0</v>
      </c>
      <c r="D7709" s="380" t="s">
        <v>27</v>
      </c>
      <c r="E7709" s="386" t="s">
        <v>28</v>
      </c>
      <c r="F7709" s="388" t="s">
        <v>29</v>
      </c>
      <c r="G7709" s="388" t="s">
        <v>30</v>
      </c>
    </row>
    <row r="7710" spans="1:123" s="107" customFormat="1" ht="24" customHeight="1" x14ac:dyDescent="0.2">
      <c r="A7710" s="106" t="s">
        <v>508</v>
      </c>
      <c r="B7710" s="106" t="s">
        <v>509</v>
      </c>
      <c r="C7710" s="381"/>
      <c r="D7710" s="381"/>
      <c r="E7710" s="387"/>
      <c r="F7710" s="389"/>
      <c r="G7710" s="389"/>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customHeight="1" x14ac:dyDescent="0.2">
      <c r="A7711" s="279"/>
      <c r="B7711" s="108"/>
      <c r="C7711" s="267" t="s">
        <v>604</v>
      </c>
      <c r="D7711" s="109"/>
      <c r="E7711" s="110"/>
      <c r="F7711" s="111"/>
      <c r="G7711" s="280"/>
    </row>
    <row r="7712" spans="1:123" s="218" customFormat="1"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1">
        <f>ROUND(E7712*F7712,2)</f>
        <v>0</v>
      </c>
    </row>
    <row r="7713" spans="1:7" s="218" customFormat="1"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1">
        <f t="shared" ref="G7713:G7725" si="2315">ROUND(E7713*F7713,2)</f>
        <v>0</v>
      </c>
    </row>
    <row r="7714" spans="1:7" s="218" customFormat="1" ht="24" customHeight="1" x14ac:dyDescent="0.2">
      <c r="A7714" s="213" t="str">
        <f t="shared" si="2311"/>
        <v/>
      </c>
      <c r="B7714" s="211" t="str">
        <f t="shared" si="2314"/>
        <v/>
      </c>
      <c r="C7714" s="212"/>
      <c r="D7714" s="213" t="str">
        <f t="shared" si="2312"/>
        <v/>
      </c>
      <c r="E7714" s="214"/>
      <c r="F7714" s="215">
        <f t="shared" si="2313"/>
        <v>0</v>
      </c>
      <c r="G7714" s="281">
        <f t="shared" si="2315"/>
        <v>0</v>
      </c>
    </row>
    <row r="7715" spans="1:7" s="218" customFormat="1" ht="24" customHeight="1" x14ac:dyDescent="0.2">
      <c r="A7715" s="213" t="str">
        <f t="shared" si="2311"/>
        <v/>
      </c>
      <c r="B7715" s="211" t="str">
        <f t="shared" si="2314"/>
        <v/>
      </c>
      <c r="C7715" s="212"/>
      <c r="D7715" s="213" t="str">
        <f t="shared" si="2312"/>
        <v/>
      </c>
      <c r="E7715" s="214"/>
      <c r="F7715" s="215">
        <f t="shared" si="2313"/>
        <v>0</v>
      </c>
      <c r="G7715" s="281">
        <f t="shared" si="2315"/>
        <v>0</v>
      </c>
    </row>
    <row r="7716" spans="1:7" s="218" customFormat="1" ht="24" customHeight="1" x14ac:dyDescent="0.2">
      <c r="A7716" s="213" t="str">
        <f t="shared" si="2311"/>
        <v/>
      </c>
      <c r="B7716" s="211" t="str">
        <f t="shared" si="2314"/>
        <v/>
      </c>
      <c r="C7716" s="212"/>
      <c r="D7716" s="213" t="str">
        <f t="shared" si="2312"/>
        <v/>
      </c>
      <c r="E7716" s="214"/>
      <c r="F7716" s="215">
        <f t="shared" si="2313"/>
        <v>0</v>
      </c>
      <c r="G7716" s="281">
        <f t="shared" si="2315"/>
        <v>0</v>
      </c>
    </row>
    <row r="7717" spans="1:7" s="218" customFormat="1" ht="24" customHeight="1" x14ac:dyDescent="0.2">
      <c r="A7717" s="213" t="str">
        <f t="shared" si="2311"/>
        <v/>
      </c>
      <c r="B7717" s="211" t="str">
        <f t="shared" si="2314"/>
        <v/>
      </c>
      <c r="C7717" s="212"/>
      <c r="D7717" s="213" t="str">
        <f t="shared" si="2312"/>
        <v/>
      </c>
      <c r="E7717" s="214"/>
      <c r="F7717" s="215">
        <f t="shared" si="2313"/>
        <v>0</v>
      </c>
      <c r="G7717" s="281">
        <f t="shared" si="2315"/>
        <v>0</v>
      </c>
    </row>
    <row r="7718" spans="1:7" s="218" customFormat="1" ht="24" customHeight="1" x14ac:dyDescent="0.2">
      <c r="A7718" s="213" t="str">
        <f t="shared" si="2311"/>
        <v/>
      </c>
      <c r="B7718" s="211" t="str">
        <f t="shared" si="2314"/>
        <v/>
      </c>
      <c r="C7718" s="212"/>
      <c r="D7718" s="213" t="str">
        <f t="shared" si="2312"/>
        <v/>
      </c>
      <c r="E7718" s="214"/>
      <c r="F7718" s="215">
        <f t="shared" si="2313"/>
        <v>0</v>
      </c>
      <c r="G7718" s="281">
        <f t="shared" si="2315"/>
        <v>0</v>
      </c>
    </row>
    <row r="7719" spans="1:7" s="218" customFormat="1" ht="24" customHeight="1" x14ac:dyDescent="0.2">
      <c r="A7719" s="213" t="str">
        <f t="shared" si="2311"/>
        <v/>
      </c>
      <c r="B7719" s="211" t="str">
        <f t="shared" si="2314"/>
        <v/>
      </c>
      <c r="C7719" s="212"/>
      <c r="D7719" s="213" t="str">
        <f t="shared" si="2312"/>
        <v/>
      </c>
      <c r="E7719" s="214"/>
      <c r="F7719" s="215">
        <f t="shared" si="2313"/>
        <v>0</v>
      </c>
      <c r="G7719" s="281">
        <f t="shared" si="2315"/>
        <v>0</v>
      </c>
    </row>
    <row r="7720" spans="1:7" s="218" customFormat="1" ht="24" customHeight="1" x14ac:dyDescent="0.2">
      <c r="A7720" s="213" t="str">
        <f t="shared" si="2311"/>
        <v/>
      </c>
      <c r="B7720" s="211" t="str">
        <f t="shared" si="2314"/>
        <v/>
      </c>
      <c r="C7720" s="212"/>
      <c r="D7720" s="213" t="str">
        <f t="shared" si="2312"/>
        <v/>
      </c>
      <c r="E7720" s="214"/>
      <c r="F7720" s="215">
        <f t="shared" si="2313"/>
        <v>0</v>
      </c>
      <c r="G7720" s="281">
        <f t="shared" si="2315"/>
        <v>0</v>
      </c>
    </row>
    <row r="7721" spans="1:7" s="218" customFormat="1" ht="24" customHeight="1" x14ac:dyDescent="0.2">
      <c r="A7721" s="213" t="str">
        <f t="shared" si="2311"/>
        <v/>
      </c>
      <c r="B7721" s="211" t="str">
        <f t="shared" si="2314"/>
        <v/>
      </c>
      <c r="C7721" s="212"/>
      <c r="D7721" s="213" t="str">
        <f t="shared" si="2312"/>
        <v/>
      </c>
      <c r="E7721" s="214"/>
      <c r="F7721" s="215">
        <f t="shared" si="2313"/>
        <v>0</v>
      </c>
      <c r="G7721" s="281">
        <f t="shared" si="2315"/>
        <v>0</v>
      </c>
    </row>
    <row r="7722" spans="1:7" s="218" customFormat="1" ht="24" customHeight="1" x14ac:dyDescent="0.2">
      <c r="A7722" s="213" t="str">
        <f t="shared" si="2311"/>
        <v/>
      </c>
      <c r="B7722" s="211" t="str">
        <f t="shared" si="2314"/>
        <v/>
      </c>
      <c r="C7722" s="212"/>
      <c r="D7722" s="213" t="str">
        <f t="shared" si="2312"/>
        <v/>
      </c>
      <c r="E7722" s="214"/>
      <c r="F7722" s="215">
        <f t="shared" si="2313"/>
        <v>0</v>
      </c>
      <c r="G7722" s="281">
        <f t="shared" si="2315"/>
        <v>0</v>
      </c>
    </row>
    <row r="7723" spans="1:7" s="218" customFormat="1" ht="24" customHeight="1" x14ac:dyDescent="0.2">
      <c r="A7723" s="213" t="str">
        <f t="shared" si="2311"/>
        <v/>
      </c>
      <c r="B7723" s="211" t="str">
        <f t="shared" si="2314"/>
        <v/>
      </c>
      <c r="C7723" s="212"/>
      <c r="D7723" s="213" t="str">
        <f t="shared" si="2312"/>
        <v/>
      </c>
      <c r="E7723" s="214"/>
      <c r="F7723" s="215">
        <f t="shared" si="2313"/>
        <v>0</v>
      </c>
      <c r="G7723" s="281">
        <f t="shared" si="2315"/>
        <v>0</v>
      </c>
    </row>
    <row r="7724" spans="1:7" s="218" customFormat="1" ht="24" customHeight="1" x14ac:dyDescent="0.2">
      <c r="A7724" s="213" t="str">
        <f t="shared" si="2311"/>
        <v/>
      </c>
      <c r="B7724" s="211" t="str">
        <f t="shared" si="2314"/>
        <v/>
      </c>
      <c r="C7724" s="212"/>
      <c r="D7724" s="213" t="str">
        <f t="shared" si="2312"/>
        <v/>
      </c>
      <c r="E7724" s="214"/>
      <c r="F7724" s="215">
        <f t="shared" si="2313"/>
        <v>0</v>
      </c>
      <c r="G7724" s="281">
        <f t="shared" si="2315"/>
        <v>0</v>
      </c>
    </row>
    <row r="7725" spans="1:7" s="218" customFormat="1" ht="24" customHeight="1" x14ac:dyDescent="0.2">
      <c r="A7725" s="213" t="str">
        <f t="shared" si="2311"/>
        <v/>
      </c>
      <c r="B7725" s="211" t="str">
        <f t="shared" si="2314"/>
        <v/>
      </c>
      <c r="C7725" s="212"/>
      <c r="D7725" s="213" t="str">
        <f t="shared" si="2312"/>
        <v/>
      </c>
      <c r="E7725" s="214"/>
      <c r="F7725" s="216">
        <f t="shared" si="2313"/>
        <v>0</v>
      </c>
      <c r="G7725" s="281">
        <f t="shared" si="2315"/>
        <v>0</v>
      </c>
    </row>
    <row r="7726" spans="1:7" ht="24" customHeight="1" x14ac:dyDescent="0.2">
      <c r="A7726" s="282"/>
      <c r="B7726" s="95"/>
      <c r="C7726" s="95"/>
      <c r="D7726" s="101"/>
      <c r="E7726" s="102"/>
      <c r="F7726" s="268" t="s">
        <v>31</v>
      </c>
      <c r="G7726" s="283">
        <f>SUBTOTAL(9,G7712:G7725)</f>
        <v>0</v>
      </c>
    </row>
    <row r="7727" spans="1:7" ht="24" customHeight="1" x14ac:dyDescent="0.2">
      <c r="A7727" s="282"/>
      <c r="B7727" s="95"/>
      <c r="C7727" s="266" t="s">
        <v>605</v>
      </c>
      <c r="D7727" s="101"/>
      <c r="E7727" s="102"/>
      <c r="F7727" s="103"/>
      <c r="G7727" s="284"/>
    </row>
    <row r="7728" spans="1:7" s="218" customFormat="1"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1">
        <f>ROUND(E7728*F7728,2)</f>
        <v>0</v>
      </c>
    </row>
    <row r="7729" spans="1:7" s="218" customFormat="1" ht="24" customHeight="1" x14ac:dyDescent="0.2">
      <c r="A7729" s="213" t="str">
        <f t="shared" si="2316"/>
        <v/>
      </c>
      <c r="B7729" s="211">
        <f t="shared" si="2317"/>
        <v>0</v>
      </c>
      <c r="C7729" s="212"/>
      <c r="D7729" s="213" t="str">
        <f t="shared" si="2318"/>
        <v/>
      </c>
      <c r="E7729" s="214"/>
      <c r="F7729" s="217">
        <f t="shared" si="2319"/>
        <v>0</v>
      </c>
      <c r="G7729" s="281">
        <f>ROUND(E7729*F7729,2)</f>
        <v>0</v>
      </c>
    </row>
    <row r="7730" spans="1:7" s="218" customFormat="1" ht="24" customHeight="1" x14ac:dyDescent="0.2">
      <c r="A7730" s="213" t="str">
        <f t="shared" si="2316"/>
        <v/>
      </c>
      <c r="B7730" s="211">
        <f t="shared" si="2317"/>
        <v>0</v>
      </c>
      <c r="C7730" s="212"/>
      <c r="D7730" s="213" t="str">
        <f t="shared" si="2318"/>
        <v/>
      </c>
      <c r="E7730" s="214"/>
      <c r="F7730" s="217">
        <f t="shared" si="2319"/>
        <v>0</v>
      </c>
      <c r="G7730" s="281">
        <f t="shared" ref="G7730:G7735" si="2320">ROUND(E7730*F7730,2)</f>
        <v>0</v>
      </c>
    </row>
    <row r="7731" spans="1:7" s="218" customFormat="1" ht="24" customHeight="1" x14ac:dyDescent="0.2">
      <c r="A7731" s="213" t="str">
        <f t="shared" si="2316"/>
        <v/>
      </c>
      <c r="B7731" s="211">
        <f t="shared" si="2317"/>
        <v>0</v>
      </c>
      <c r="C7731" s="212"/>
      <c r="D7731" s="213" t="str">
        <f t="shared" si="2318"/>
        <v/>
      </c>
      <c r="E7731" s="214"/>
      <c r="F7731" s="217">
        <f t="shared" si="2319"/>
        <v>0</v>
      </c>
      <c r="G7731" s="281">
        <f t="shared" si="2320"/>
        <v>0</v>
      </c>
    </row>
    <row r="7732" spans="1:7" s="218" customFormat="1" ht="24" customHeight="1" x14ac:dyDescent="0.2">
      <c r="A7732" s="213" t="str">
        <f t="shared" si="2316"/>
        <v/>
      </c>
      <c r="B7732" s="211">
        <f t="shared" si="2317"/>
        <v>0</v>
      </c>
      <c r="C7732" s="212"/>
      <c r="D7732" s="213" t="str">
        <f t="shared" si="2318"/>
        <v/>
      </c>
      <c r="E7732" s="214"/>
      <c r="F7732" s="215">
        <f t="shared" si="2319"/>
        <v>0</v>
      </c>
      <c r="G7732" s="281">
        <f t="shared" si="2320"/>
        <v>0</v>
      </c>
    </row>
    <row r="7733" spans="1:7" s="218" customFormat="1" ht="24" customHeight="1" x14ac:dyDescent="0.2">
      <c r="A7733" s="213" t="str">
        <f t="shared" si="2316"/>
        <v/>
      </c>
      <c r="B7733" s="211">
        <f t="shared" si="2317"/>
        <v>0</v>
      </c>
      <c r="C7733" s="212"/>
      <c r="D7733" s="213" t="str">
        <f t="shared" si="2318"/>
        <v/>
      </c>
      <c r="E7733" s="214"/>
      <c r="F7733" s="215">
        <f t="shared" si="2319"/>
        <v>0</v>
      </c>
      <c r="G7733" s="281">
        <f t="shared" si="2320"/>
        <v>0</v>
      </c>
    </row>
    <row r="7734" spans="1:7" s="218" customFormat="1" ht="24" customHeight="1" x14ac:dyDescent="0.2">
      <c r="A7734" s="213" t="str">
        <f t="shared" si="2316"/>
        <v/>
      </c>
      <c r="B7734" s="211">
        <f t="shared" si="2317"/>
        <v>0</v>
      </c>
      <c r="C7734" s="212"/>
      <c r="D7734" s="213" t="str">
        <f t="shared" si="2318"/>
        <v/>
      </c>
      <c r="E7734" s="214"/>
      <c r="F7734" s="215">
        <f t="shared" si="2319"/>
        <v>0</v>
      </c>
      <c r="G7734" s="281">
        <f t="shared" si="2320"/>
        <v>0</v>
      </c>
    </row>
    <row r="7735" spans="1:7" s="218" customFormat="1" ht="24" customHeight="1" x14ac:dyDescent="0.2">
      <c r="A7735" s="213" t="str">
        <f t="shared" si="2316"/>
        <v/>
      </c>
      <c r="B7735" s="211">
        <f t="shared" si="2317"/>
        <v>0</v>
      </c>
      <c r="C7735" s="212"/>
      <c r="D7735" s="213" t="str">
        <f t="shared" si="2318"/>
        <v/>
      </c>
      <c r="E7735" s="214"/>
      <c r="F7735" s="215">
        <f t="shared" si="2319"/>
        <v>0</v>
      </c>
      <c r="G7735" s="281">
        <f t="shared" si="2320"/>
        <v>0</v>
      </c>
    </row>
    <row r="7736" spans="1:7" ht="24" customHeight="1" x14ac:dyDescent="0.2">
      <c r="A7736" s="282"/>
      <c r="B7736" s="95"/>
      <c r="C7736" s="95"/>
      <c r="D7736" s="101"/>
      <c r="E7736" s="102"/>
      <c r="F7736" s="268" t="s">
        <v>32</v>
      </c>
      <c r="G7736" s="283">
        <f>SUBTOTAL(9,G7728:G7735)</f>
        <v>0</v>
      </c>
    </row>
    <row r="7737" spans="1:7" ht="24" customHeight="1" x14ac:dyDescent="0.2">
      <c r="A7737" s="282"/>
      <c r="B7737" s="95"/>
      <c r="C7737" s="266" t="s">
        <v>606</v>
      </c>
      <c r="D7737" s="101"/>
      <c r="E7737" s="102"/>
      <c r="F7737" s="103"/>
      <c r="G7737" s="284"/>
    </row>
    <row r="7738" spans="1:7" s="218" customFormat="1"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1">
        <f t="shared" ref="G7738:G7746" si="2325">ROUND(E7738*F7738,2)</f>
        <v>0</v>
      </c>
    </row>
    <row r="7739" spans="1:7" s="218" customFormat="1" ht="24" customHeight="1" x14ac:dyDescent="0.2">
      <c r="A7739" s="213" t="str">
        <f t="shared" si="2321"/>
        <v/>
      </c>
      <c r="B7739" s="211" t="str">
        <f t="shared" si="2322"/>
        <v/>
      </c>
      <c r="C7739" s="212"/>
      <c r="D7739" s="213" t="str">
        <f t="shared" si="2323"/>
        <v/>
      </c>
      <c r="E7739" s="214"/>
      <c r="F7739" s="215">
        <f t="shared" si="2324"/>
        <v>0</v>
      </c>
      <c r="G7739" s="281">
        <f t="shared" si="2325"/>
        <v>0</v>
      </c>
    </row>
    <row r="7740" spans="1:7" s="218" customFormat="1" ht="24" customHeight="1" x14ac:dyDescent="0.2">
      <c r="A7740" s="213" t="str">
        <f t="shared" si="2321"/>
        <v/>
      </c>
      <c r="B7740" s="211" t="str">
        <f t="shared" si="2322"/>
        <v/>
      </c>
      <c r="C7740" s="212"/>
      <c r="D7740" s="213" t="str">
        <f t="shared" si="2323"/>
        <v/>
      </c>
      <c r="E7740" s="214"/>
      <c r="F7740" s="215">
        <f t="shared" si="2324"/>
        <v>0</v>
      </c>
      <c r="G7740" s="281">
        <f t="shared" si="2325"/>
        <v>0</v>
      </c>
    </row>
    <row r="7741" spans="1:7" s="218" customFormat="1" ht="24" customHeight="1" x14ac:dyDescent="0.2">
      <c r="A7741" s="213" t="str">
        <f t="shared" si="2321"/>
        <v/>
      </c>
      <c r="B7741" s="211" t="str">
        <f t="shared" si="2322"/>
        <v/>
      </c>
      <c r="C7741" s="212"/>
      <c r="D7741" s="213" t="str">
        <f t="shared" si="2323"/>
        <v/>
      </c>
      <c r="E7741" s="214"/>
      <c r="F7741" s="215">
        <f t="shared" si="2324"/>
        <v>0</v>
      </c>
      <c r="G7741" s="281">
        <f t="shared" si="2325"/>
        <v>0</v>
      </c>
    </row>
    <row r="7742" spans="1:7" s="218" customFormat="1" ht="24" customHeight="1" x14ac:dyDescent="0.2">
      <c r="A7742" s="213" t="str">
        <f t="shared" si="2321"/>
        <v/>
      </c>
      <c r="B7742" s="211" t="str">
        <f t="shared" si="2322"/>
        <v/>
      </c>
      <c r="C7742" s="212"/>
      <c r="D7742" s="213" t="str">
        <f t="shared" si="2323"/>
        <v/>
      </c>
      <c r="E7742" s="214"/>
      <c r="F7742" s="215">
        <f t="shared" si="2324"/>
        <v>0</v>
      </c>
      <c r="G7742" s="281">
        <f t="shared" si="2325"/>
        <v>0</v>
      </c>
    </row>
    <row r="7743" spans="1:7" s="218" customFormat="1" ht="24" customHeight="1" x14ac:dyDescent="0.2">
      <c r="A7743" s="213" t="str">
        <f t="shared" si="2321"/>
        <v/>
      </c>
      <c r="B7743" s="211" t="str">
        <f t="shared" si="2322"/>
        <v/>
      </c>
      <c r="C7743" s="212"/>
      <c r="D7743" s="213" t="str">
        <f t="shared" si="2323"/>
        <v/>
      </c>
      <c r="E7743" s="214"/>
      <c r="F7743" s="215">
        <f t="shared" si="2324"/>
        <v>0</v>
      </c>
      <c r="G7743" s="281">
        <f t="shared" si="2325"/>
        <v>0</v>
      </c>
    </row>
    <row r="7744" spans="1:7" s="218" customFormat="1" ht="24" customHeight="1" x14ac:dyDescent="0.2">
      <c r="A7744" s="213" t="str">
        <f t="shared" si="2321"/>
        <v/>
      </c>
      <c r="B7744" s="211" t="str">
        <f t="shared" si="2322"/>
        <v/>
      </c>
      <c r="C7744" s="212"/>
      <c r="D7744" s="213" t="str">
        <f t="shared" si="2323"/>
        <v/>
      </c>
      <c r="E7744" s="214"/>
      <c r="F7744" s="215">
        <f t="shared" si="2324"/>
        <v>0</v>
      </c>
      <c r="G7744" s="281">
        <f t="shared" si="2325"/>
        <v>0</v>
      </c>
    </row>
    <row r="7745" spans="1:123" s="218" customFormat="1" ht="24" customHeight="1" x14ac:dyDescent="0.2">
      <c r="A7745" s="213" t="str">
        <f t="shared" si="2321"/>
        <v/>
      </c>
      <c r="B7745" s="211" t="str">
        <f t="shared" si="2322"/>
        <v/>
      </c>
      <c r="C7745" s="212"/>
      <c r="D7745" s="213" t="str">
        <f t="shared" si="2323"/>
        <v/>
      </c>
      <c r="E7745" s="214"/>
      <c r="F7745" s="215">
        <f t="shared" si="2324"/>
        <v>0</v>
      </c>
      <c r="G7745" s="281">
        <f t="shared" si="2325"/>
        <v>0</v>
      </c>
    </row>
    <row r="7746" spans="1:123" s="218" customFormat="1" ht="24" customHeight="1" x14ac:dyDescent="0.2">
      <c r="A7746" s="213" t="str">
        <f t="shared" si="2321"/>
        <v/>
      </c>
      <c r="B7746" s="211" t="str">
        <f t="shared" si="2322"/>
        <v/>
      </c>
      <c r="C7746" s="212"/>
      <c r="D7746" s="213" t="str">
        <f t="shared" si="2323"/>
        <v/>
      </c>
      <c r="E7746" s="214"/>
      <c r="F7746" s="215">
        <f t="shared" si="2324"/>
        <v>0</v>
      </c>
      <c r="G7746" s="281">
        <f t="shared" si="2325"/>
        <v>0</v>
      </c>
    </row>
    <row r="7747" spans="1:123" ht="24" customHeight="1" x14ac:dyDescent="0.2">
      <c r="A7747" s="285"/>
      <c r="B7747" s="101"/>
      <c r="C7747" s="95"/>
      <c r="D7747" s="101"/>
      <c r="E7747" s="102"/>
      <c r="F7747" s="268" t="s">
        <v>33</v>
      </c>
      <c r="G7747" s="283">
        <f>SUBTOTAL(9,G7738:G7746)</f>
        <v>0</v>
      </c>
    </row>
    <row r="7748" spans="1:123" ht="24" customHeight="1" x14ac:dyDescent="0.2">
      <c r="A7748" s="286"/>
      <c r="B7748" s="101"/>
      <c r="C7748" s="95"/>
      <c r="D7748" s="101"/>
      <c r="E7748" s="102"/>
      <c r="F7748" s="103"/>
      <c r="G7748" s="284"/>
    </row>
    <row r="7749" spans="1:123" ht="24" customHeight="1" x14ac:dyDescent="0.2">
      <c r="A7749" s="287" t="str">
        <f>B7707</f>
        <v/>
      </c>
      <c r="B7749" s="288" t="str">
        <f>C7707</f>
        <v/>
      </c>
      <c r="C7749" s="109"/>
      <c r="D7749" s="109" t="s">
        <v>34</v>
      </c>
      <c r="E7749" s="110"/>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7" t="str">
        <f>Comitente</f>
        <v>CA.ME. SAN JUAN SOCIEDAD DEL ESTADO</v>
      </c>
      <c r="C7752" s="92"/>
      <c r="D7752" s="98"/>
      <c r="E7752" s="98"/>
      <c r="F7752" s="99"/>
      <c r="G7752" s="273"/>
    </row>
    <row r="7753" spans="1:123" ht="24" customHeight="1" x14ac:dyDescent="0.2">
      <c r="A7753" s="272" t="s">
        <v>603</v>
      </c>
      <c r="B7753" s="97">
        <f>Contratista</f>
        <v>0</v>
      </c>
      <c r="C7753" s="93"/>
      <c r="D7753" s="93"/>
      <c r="E7753" s="93"/>
      <c r="F7753" s="100"/>
      <c r="G7753" s="274"/>
    </row>
    <row r="7754" spans="1:123" ht="24" customHeight="1" x14ac:dyDescent="0.2">
      <c r="A7754" s="272" t="s">
        <v>24</v>
      </c>
      <c r="B7754" s="97" t="str">
        <f>Obra</f>
        <v>CIERRE PERIMETRAL - OBRA CIVIL Ca.Me. SAN JUAN S.E.</v>
      </c>
      <c r="C7754" s="93"/>
      <c r="D7754" s="93"/>
      <c r="E7754" s="93"/>
      <c r="F7754" s="100" t="s">
        <v>38</v>
      </c>
      <c r="G7754" s="275">
        <f>Fecha_Base</f>
        <v>44711</v>
      </c>
    </row>
    <row r="7755" spans="1:123" ht="24" customHeight="1" x14ac:dyDescent="0.2">
      <c r="A7755" s="276" t="s">
        <v>601</v>
      </c>
      <c r="B7755" s="94" t="str">
        <f>Ubicación</f>
        <v>DEPARTAMENTO SARMIENTO</v>
      </c>
      <c r="C7755" s="94"/>
      <c r="D7755" s="101"/>
      <c r="E7755" s="102"/>
      <c r="F7755" s="103"/>
      <c r="G7755" s="277"/>
    </row>
    <row r="7756" spans="1:123" ht="24" customHeight="1" x14ac:dyDescent="0.2">
      <c r="A7756" s="276" t="s">
        <v>39</v>
      </c>
      <c r="B7756" s="104" t="str">
        <f>IFERROR(VALUE(LEFT(B7757,FIND(".",B7757)-1)),"")</f>
        <v/>
      </c>
      <c r="C7756" s="95" t="str">
        <f>IFERROR(VLOOKUP(B7756,Tabla_CyP,2,FALSE),"")</f>
        <v/>
      </c>
      <c r="D7756" s="95"/>
      <c r="E7756" s="102"/>
      <c r="F7756" s="103"/>
      <c r="G7756" s="277"/>
    </row>
    <row r="7757" spans="1:123" ht="24" customHeight="1" x14ac:dyDescent="0.2">
      <c r="A7757" s="276" t="s">
        <v>25</v>
      </c>
      <c r="B7757" s="105" t="str">
        <f>IFERROR(VLOOKUP(COUNTIF($A$1:A7757,"ANALISIS DE PRECIOS"),Tabla_NumeroItem,2,FALSE),"")</f>
        <v/>
      </c>
      <c r="C7757" s="95" t="str">
        <f>IFERROR(VLOOKUP(B7757,Tabla_CyP,2,FALSE),"")</f>
        <v/>
      </c>
      <c r="D7757" s="101"/>
      <c r="E7757" s="102"/>
      <c r="F7757" s="100" t="s">
        <v>26</v>
      </c>
      <c r="G7757" s="278" t="str">
        <f>IFERROR(VLOOKUP(B7757,Tabla_CyP,4,FALSE),"")</f>
        <v/>
      </c>
    </row>
    <row r="7758" spans="1:123" ht="24" customHeight="1" x14ac:dyDescent="0.2">
      <c r="A7758" s="276"/>
      <c r="B7758" s="94"/>
      <c r="C7758" s="95"/>
      <c r="D7758" s="101"/>
      <c r="E7758" s="102"/>
      <c r="F7758" s="103"/>
      <c r="G7758" s="277"/>
    </row>
    <row r="7759" spans="1:123" ht="24" customHeight="1" x14ac:dyDescent="0.2">
      <c r="A7759" s="378" t="s">
        <v>507</v>
      </c>
      <c r="B7759" s="379"/>
      <c r="C7759" s="380" t="s">
        <v>0</v>
      </c>
      <c r="D7759" s="380" t="s">
        <v>27</v>
      </c>
      <c r="E7759" s="386" t="s">
        <v>28</v>
      </c>
      <c r="F7759" s="388" t="s">
        <v>29</v>
      </c>
      <c r="G7759" s="388" t="s">
        <v>30</v>
      </c>
    </row>
    <row r="7760" spans="1:123" s="107" customFormat="1" ht="24" customHeight="1" x14ac:dyDescent="0.2">
      <c r="A7760" s="106" t="s">
        <v>508</v>
      </c>
      <c r="B7760" s="106" t="s">
        <v>509</v>
      </c>
      <c r="C7760" s="381"/>
      <c r="D7760" s="381"/>
      <c r="E7760" s="387"/>
      <c r="F7760" s="389"/>
      <c r="G7760" s="389"/>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customHeight="1" x14ac:dyDescent="0.2">
      <c r="A7761" s="279"/>
      <c r="B7761" s="108"/>
      <c r="C7761" s="267" t="s">
        <v>604</v>
      </c>
      <c r="D7761" s="109"/>
      <c r="E7761" s="110"/>
      <c r="F7761" s="111"/>
      <c r="G7761" s="280"/>
    </row>
    <row r="7762" spans="1:7" s="218" customFormat="1"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1">
        <f>ROUND(E7762*F7762,2)</f>
        <v>0</v>
      </c>
    </row>
    <row r="7763" spans="1:7" s="218" customFormat="1"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1">
        <f t="shared" ref="G7763:G7775" si="2330">ROUND(E7763*F7763,2)</f>
        <v>0</v>
      </c>
    </row>
    <row r="7764" spans="1:7" s="218" customFormat="1" ht="24" customHeight="1" x14ac:dyDescent="0.2">
      <c r="A7764" s="213" t="str">
        <f t="shared" si="2326"/>
        <v/>
      </c>
      <c r="B7764" s="211" t="str">
        <f t="shared" si="2329"/>
        <v/>
      </c>
      <c r="C7764" s="212"/>
      <c r="D7764" s="213" t="str">
        <f t="shared" si="2327"/>
        <v/>
      </c>
      <c r="E7764" s="214"/>
      <c r="F7764" s="215">
        <f t="shared" si="2328"/>
        <v>0</v>
      </c>
      <c r="G7764" s="281">
        <f t="shared" si="2330"/>
        <v>0</v>
      </c>
    </row>
    <row r="7765" spans="1:7" s="218" customFormat="1" ht="24" customHeight="1" x14ac:dyDescent="0.2">
      <c r="A7765" s="213" t="str">
        <f t="shared" si="2326"/>
        <v/>
      </c>
      <c r="B7765" s="211" t="str">
        <f t="shared" si="2329"/>
        <v/>
      </c>
      <c r="C7765" s="212"/>
      <c r="D7765" s="213" t="str">
        <f t="shared" si="2327"/>
        <v/>
      </c>
      <c r="E7765" s="214"/>
      <c r="F7765" s="215">
        <f t="shared" si="2328"/>
        <v>0</v>
      </c>
      <c r="G7765" s="281">
        <f t="shared" si="2330"/>
        <v>0</v>
      </c>
    </row>
    <row r="7766" spans="1:7" s="218" customFormat="1" ht="24" customHeight="1" x14ac:dyDescent="0.2">
      <c r="A7766" s="213" t="str">
        <f t="shared" si="2326"/>
        <v/>
      </c>
      <c r="B7766" s="211" t="str">
        <f t="shared" si="2329"/>
        <v/>
      </c>
      <c r="C7766" s="212"/>
      <c r="D7766" s="213" t="str">
        <f t="shared" si="2327"/>
        <v/>
      </c>
      <c r="E7766" s="214"/>
      <c r="F7766" s="215">
        <f t="shared" si="2328"/>
        <v>0</v>
      </c>
      <c r="G7766" s="281">
        <f t="shared" si="2330"/>
        <v>0</v>
      </c>
    </row>
    <row r="7767" spans="1:7" s="218" customFormat="1" ht="24" customHeight="1" x14ac:dyDescent="0.2">
      <c r="A7767" s="213" t="str">
        <f t="shared" si="2326"/>
        <v/>
      </c>
      <c r="B7767" s="211" t="str">
        <f t="shared" si="2329"/>
        <v/>
      </c>
      <c r="C7767" s="212"/>
      <c r="D7767" s="213" t="str">
        <f t="shared" si="2327"/>
        <v/>
      </c>
      <c r="E7767" s="214"/>
      <c r="F7767" s="215">
        <f t="shared" si="2328"/>
        <v>0</v>
      </c>
      <c r="G7767" s="281">
        <f t="shared" si="2330"/>
        <v>0</v>
      </c>
    </row>
    <row r="7768" spans="1:7" s="218" customFormat="1" ht="24" customHeight="1" x14ac:dyDescent="0.2">
      <c r="A7768" s="213" t="str">
        <f t="shared" si="2326"/>
        <v/>
      </c>
      <c r="B7768" s="211" t="str">
        <f t="shared" si="2329"/>
        <v/>
      </c>
      <c r="C7768" s="212"/>
      <c r="D7768" s="213" t="str">
        <f t="shared" si="2327"/>
        <v/>
      </c>
      <c r="E7768" s="214"/>
      <c r="F7768" s="215">
        <f t="shared" si="2328"/>
        <v>0</v>
      </c>
      <c r="G7768" s="281">
        <f t="shared" si="2330"/>
        <v>0</v>
      </c>
    </row>
    <row r="7769" spans="1:7" s="218" customFormat="1" ht="24" customHeight="1" x14ac:dyDescent="0.2">
      <c r="A7769" s="213" t="str">
        <f t="shared" si="2326"/>
        <v/>
      </c>
      <c r="B7769" s="211" t="str">
        <f t="shared" si="2329"/>
        <v/>
      </c>
      <c r="C7769" s="212"/>
      <c r="D7769" s="213" t="str">
        <f t="shared" si="2327"/>
        <v/>
      </c>
      <c r="E7769" s="214"/>
      <c r="F7769" s="215">
        <f t="shared" si="2328"/>
        <v>0</v>
      </c>
      <c r="G7769" s="281">
        <f t="shared" si="2330"/>
        <v>0</v>
      </c>
    </row>
    <row r="7770" spans="1:7" s="218" customFormat="1" ht="24" customHeight="1" x14ac:dyDescent="0.2">
      <c r="A7770" s="213" t="str">
        <f t="shared" si="2326"/>
        <v/>
      </c>
      <c r="B7770" s="211" t="str">
        <f t="shared" si="2329"/>
        <v/>
      </c>
      <c r="C7770" s="212"/>
      <c r="D7770" s="213" t="str">
        <f t="shared" si="2327"/>
        <v/>
      </c>
      <c r="E7770" s="214"/>
      <c r="F7770" s="215">
        <f t="shared" si="2328"/>
        <v>0</v>
      </c>
      <c r="G7770" s="281">
        <f t="shared" si="2330"/>
        <v>0</v>
      </c>
    </row>
    <row r="7771" spans="1:7" s="218" customFormat="1" ht="24" customHeight="1" x14ac:dyDescent="0.2">
      <c r="A7771" s="213" t="str">
        <f t="shared" si="2326"/>
        <v/>
      </c>
      <c r="B7771" s="211" t="str">
        <f t="shared" si="2329"/>
        <v/>
      </c>
      <c r="C7771" s="212"/>
      <c r="D7771" s="213" t="str">
        <f t="shared" si="2327"/>
        <v/>
      </c>
      <c r="E7771" s="214"/>
      <c r="F7771" s="215">
        <f t="shared" si="2328"/>
        <v>0</v>
      </c>
      <c r="G7771" s="281">
        <f t="shared" si="2330"/>
        <v>0</v>
      </c>
    </row>
    <row r="7772" spans="1:7" s="218" customFormat="1" ht="24" customHeight="1" x14ac:dyDescent="0.2">
      <c r="A7772" s="213" t="str">
        <f t="shared" si="2326"/>
        <v/>
      </c>
      <c r="B7772" s="211" t="str">
        <f t="shared" si="2329"/>
        <v/>
      </c>
      <c r="C7772" s="212"/>
      <c r="D7772" s="213" t="str">
        <f t="shared" si="2327"/>
        <v/>
      </c>
      <c r="E7772" s="214"/>
      <c r="F7772" s="215">
        <f t="shared" si="2328"/>
        <v>0</v>
      </c>
      <c r="G7772" s="281">
        <f t="shared" si="2330"/>
        <v>0</v>
      </c>
    </row>
    <row r="7773" spans="1:7" s="218" customFormat="1" ht="24" customHeight="1" x14ac:dyDescent="0.2">
      <c r="A7773" s="213" t="str">
        <f t="shared" si="2326"/>
        <v/>
      </c>
      <c r="B7773" s="211" t="str">
        <f t="shared" si="2329"/>
        <v/>
      </c>
      <c r="C7773" s="212"/>
      <c r="D7773" s="213" t="str">
        <f t="shared" si="2327"/>
        <v/>
      </c>
      <c r="E7773" s="214"/>
      <c r="F7773" s="215">
        <f t="shared" si="2328"/>
        <v>0</v>
      </c>
      <c r="G7773" s="281">
        <f t="shared" si="2330"/>
        <v>0</v>
      </c>
    </row>
    <row r="7774" spans="1:7" s="218" customFormat="1" ht="24" customHeight="1" x14ac:dyDescent="0.2">
      <c r="A7774" s="213" t="str">
        <f t="shared" si="2326"/>
        <v/>
      </c>
      <c r="B7774" s="211" t="str">
        <f t="shared" si="2329"/>
        <v/>
      </c>
      <c r="C7774" s="212"/>
      <c r="D7774" s="213" t="str">
        <f t="shared" si="2327"/>
        <v/>
      </c>
      <c r="E7774" s="214"/>
      <c r="F7774" s="215">
        <f t="shared" si="2328"/>
        <v>0</v>
      </c>
      <c r="G7774" s="281">
        <f t="shared" si="2330"/>
        <v>0</v>
      </c>
    </row>
    <row r="7775" spans="1:7" s="218" customFormat="1" ht="24" customHeight="1" x14ac:dyDescent="0.2">
      <c r="A7775" s="213" t="str">
        <f t="shared" si="2326"/>
        <v/>
      </c>
      <c r="B7775" s="211" t="str">
        <f t="shared" si="2329"/>
        <v/>
      </c>
      <c r="C7775" s="212"/>
      <c r="D7775" s="213" t="str">
        <f t="shared" si="2327"/>
        <v/>
      </c>
      <c r="E7775" s="214"/>
      <c r="F7775" s="216">
        <f t="shared" si="2328"/>
        <v>0</v>
      </c>
      <c r="G7775" s="281">
        <f t="shared" si="2330"/>
        <v>0</v>
      </c>
    </row>
    <row r="7776" spans="1:7" ht="24" customHeight="1" x14ac:dyDescent="0.2">
      <c r="A7776" s="282"/>
      <c r="B7776" s="95"/>
      <c r="C7776" s="95"/>
      <c r="D7776" s="101"/>
      <c r="E7776" s="102"/>
      <c r="F7776" s="268" t="s">
        <v>31</v>
      </c>
      <c r="G7776" s="283">
        <f>SUBTOTAL(9,G7762:G7775)</f>
        <v>0</v>
      </c>
    </row>
    <row r="7777" spans="1:7" ht="24" customHeight="1" x14ac:dyDescent="0.2">
      <c r="A7777" s="282"/>
      <c r="B7777" s="95"/>
      <c r="C7777" s="266" t="s">
        <v>605</v>
      </c>
      <c r="D7777" s="101"/>
      <c r="E7777" s="102"/>
      <c r="F7777" s="103"/>
      <c r="G7777" s="284"/>
    </row>
    <row r="7778" spans="1:7" s="218" customFormat="1"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1">
        <f>ROUND(E7778*F7778,2)</f>
        <v>0</v>
      </c>
    </row>
    <row r="7779" spans="1:7" s="218" customFormat="1" ht="24" customHeight="1" x14ac:dyDescent="0.2">
      <c r="A7779" s="213" t="str">
        <f t="shared" si="2331"/>
        <v/>
      </c>
      <c r="B7779" s="211">
        <f t="shared" si="2332"/>
        <v>0</v>
      </c>
      <c r="C7779" s="212"/>
      <c r="D7779" s="213" t="str">
        <f t="shared" si="2333"/>
        <v/>
      </c>
      <c r="E7779" s="214"/>
      <c r="F7779" s="217">
        <f t="shared" si="2334"/>
        <v>0</v>
      </c>
      <c r="G7779" s="281">
        <f>ROUND(E7779*F7779,2)</f>
        <v>0</v>
      </c>
    </row>
    <row r="7780" spans="1:7" s="218" customFormat="1" ht="24" customHeight="1" x14ac:dyDescent="0.2">
      <c r="A7780" s="213" t="str">
        <f t="shared" si="2331"/>
        <v/>
      </c>
      <c r="B7780" s="211">
        <f t="shared" si="2332"/>
        <v>0</v>
      </c>
      <c r="C7780" s="212"/>
      <c r="D7780" s="213" t="str">
        <f t="shared" si="2333"/>
        <v/>
      </c>
      <c r="E7780" s="214"/>
      <c r="F7780" s="217">
        <f t="shared" si="2334"/>
        <v>0</v>
      </c>
      <c r="G7780" s="281">
        <f t="shared" ref="G7780:G7785" si="2335">ROUND(E7780*F7780,2)</f>
        <v>0</v>
      </c>
    </row>
    <row r="7781" spans="1:7" s="218" customFormat="1" ht="24" customHeight="1" x14ac:dyDescent="0.2">
      <c r="A7781" s="213" t="str">
        <f t="shared" si="2331"/>
        <v/>
      </c>
      <c r="B7781" s="211">
        <f t="shared" si="2332"/>
        <v>0</v>
      </c>
      <c r="C7781" s="212"/>
      <c r="D7781" s="213" t="str">
        <f t="shared" si="2333"/>
        <v/>
      </c>
      <c r="E7781" s="214"/>
      <c r="F7781" s="217">
        <f t="shared" si="2334"/>
        <v>0</v>
      </c>
      <c r="G7781" s="281">
        <f t="shared" si="2335"/>
        <v>0</v>
      </c>
    </row>
    <row r="7782" spans="1:7" s="218" customFormat="1" ht="24" customHeight="1" x14ac:dyDescent="0.2">
      <c r="A7782" s="213" t="str">
        <f t="shared" si="2331"/>
        <v/>
      </c>
      <c r="B7782" s="211">
        <f t="shared" si="2332"/>
        <v>0</v>
      </c>
      <c r="C7782" s="212"/>
      <c r="D7782" s="213" t="str">
        <f t="shared" si="2333"/>
        <v/>
      </c>
      <c r="E7782" s="214"/>
      <c r="F7782" s="215">
        <f t="shared" si="2334"/>
        <v>0</v>
      </c>
      <c r="G7782" s="281">
        <f t="shared" si="2335"/>
        <v>0</v>
      </c>
    </row>
    <row r="7783" spans="1:7" s="218" customFormat="1" ht="24" customHeight="1" x14ac:dyDescent="0.2">
      <c r="A7783" s="213" t="str">
        <f t="shared" si="2331"/>
        <v/>
      </c>
      <c r="B7783" s="211">
        <f t="shared" si="2332"/>
        <v>0</v>
      </c>
      <c r="C7783" s="212"/>
      <c r="D7783" s="213" t="str">
        <f t="shared" si="2333"/>
        <v/>
      </c>
      <c r="E7783" s="214"/>
      <c r="F7783" s="215">
        <f t="shared" si="2334"/>
        <v>0</v>
      </c>
      <c r="G7783" s="281">
        <f t="shared" si="2335"/>
        <v>0</v>
      </c>
    </row>
    <row r="7784" spans="1:7" s="218" customFormat="1" ht="24" customHeight="1" x14ac:dyDescent="0.2">
      <c r="A7784" s="213" t="str">
        <f t="shared" si="2331"/>
        <v/>
      </c>
      <c r="B7784" s="211">
        <f t="shared" si="2332"/>
        <v>0</v>
      </c>
      <c r="C7784" s="212"/>
      <c r="D7784" s="213" t="str">
        <f t="shared" si="2333"/>
        <v/>
      </c>
      <c r="E7784" s="214"/>
      <c r="F7784" s="215">
        <f t="shared" si="2334"/>
        <v>0</v>
      </c>
      <c r="G7784" s="281">
        <f t="shared" si="2335"/>
        <v>0</v>
      </c>
    </row>
    <row r="7785" spans="1:7" s="218" customFormat="1" ht="24" customHeight="1" x14ac:dyDescent="0.2">
      <c r="A7785" s="213" t="str">
        <f t="shared" si="2331"/>
        <v/>
      </c>
      <c r="B7785" s="211">
        <f t="shared" si="2332"/>
        <v>0</v>
      </c>
      <c r="C7785" s="212"/>
      <c r="D7785" s="213" t="str">
        <f t="shared" si="2333"/>
        <v/>
      </c>
      <c r="E7785" s="214"/>
      <c r="F7785" s="215">
        <f t="shared" si="2334"/>
        <v>0</v>
      </c>
      <c r="G7785" s="281">
        <f t="shared" si="2335"/>
        <v>0</v>
      </c>
    </row>
    <row r="7786" spans="1:7" ht="24" customHeight="1" x14ac:dyDescent="0.2">
      <c r="A7786" s="282"/>
      <c r="B7786" s="95"/>
      <c r="C7786" s="95"/>
      <c r="D7786" s="101"/>
      <c r="E7786" s="102"/>
      <c r="F7786" s="268" t="s">
        <v>32</v>
      </c>
      <c r="G7786" s="283">
        <f>SUBTOTAL(9,G7778:G7785)</f>
        <v>0</v>
      </c>
    </row>
    <row r="7787" spans="1:7" ht="24" customHeight="1" x14ac:dyDescent="0.2">
      <c r="A7787" s="282"/>
      <c r="B7787" s="95"/>
      <c r="C7787" s="266" t="s">
        <v>606</v>
      </c>
      <c r="D7787" s="101"/>
      <c r="E7787" s="102"/>
      <c r="F7787" s="103"/>
      <c r="G7787" s="284"/>
    </row>
    <row r="7788" spans="1:7" s="218" customFormat="1"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1">
        <f t="shared" ref="G7788:G7796" si="2340">ROUND(E7788*F7788,2)</f>
        <v>0</v>
      </c>
    </row>
    <row r="7789" spans="1:7" s="218" customFormat="1" ht="24" customHeight="1" x14ac:dyDescent="0.2">
      <c r="A7789" s="213" t="str">
        <f t="shared" si="2336"/>
        <v/>
      </c>
      <c r="B7789" s="211" t="str">
        <f t="shared" si="2337"/>
        <v/>
      </c>
      <c r="C7789" s="212"/>
      <c r="D7789" s="213" t="str">
        <f t="shared" si="2338"/>
        <v/>
      </c>
      <c r="E7789" s="214"/>
      <c r="F7789" s="215">
        <f t="shared" si="2339"/>
        <v>0</v>
      </c>
      <c r="G7789" s="281">
        <f t="shared" si="2340"/>
        <v>0</v>
      </c>
    </row>
    <row r="7790" spans="1:7" s="218" customFormat="1" ht="24" customHeight="1" x14ac:dyDescent="0.2">
      <c r="A7790" s="213" t="str">
        <f t="shared" si="2336"/>
        <v/>
      </c>
      <c r="B7790" s="211" t="str">
        <f t="shared" si="2337"/>
        <v/>
      </c>
      <c r="C7790" s="212"/>
      <c r="D7790" s="213" t="str">
        <f t="shared" si="2338"/>
        <v/>
      </c>
      <c r="E7790" s="214"/>
      <c r="F7790" s="215">
        <f t="shared" si="2339"/>
        <v>0</v>
      </c>
      <c r="G7790" s="281">
        <f t="shared" si="2340"/>
        <v>0</v>
      </c>
    </row>
    <row r="7791" spans="1:7" s="218" customFormat="1" ht="24" customHeight="1" x14ac:dyDescent="0.2">
      <c r="A7791" s="213" t="str">
        <f t="shared" si="2336"/>
        <v/>
      </c>
      <c r="B7791" s="211" t="str">
        <f t="shared" si="2337"/>
        <v/>
      </c>
      <c r="C7791" s="212"/>
      <c r="D7791" s="213" t="str">
        <f t="shared" si="2338"/>
        <v/>
      </c>
      <c r="E7791" s="214"/>
      <c r="F7791" s="215">
        <f t="shared" si="2339"/>
        <v>0</v>
      </c>
      <c r="G7791" s="281">
        <f t="shared" si="2340"/>
        <v>0</v>
      </c>
    </row>
    <row r="7792" spans="1:7" s="218" customFormat="1" ht="24" customHeight="1" x14ac:dyDescent="0.2">
      <c r="A7792" s="213" t="str">
        <f t="shared" si="2336"/>
        <v/>
      </c>
      <c r="B7792" s="211" t="str">
        <f t="shared" si="2337"/>
        <v/>
      </c>
      <c r="C7792" s="212"/>
      <c r="D7792" s="213" t="str">
        <f t="shared" si="2338"/>
        <v/>
      </c>
      <c r="E7792" s="214"/>
      <c r="F7792" s="215">
        <f t="shared" si="2339"/>
        <v>0</v>
      </c>
      <c r="G7792" s="281">
        <f t="shared" si="2340"/>
        <v>0</v>
      </c>
    </row>
    <row r="7793" spans="1:7" s="218" customFormat="1" ht="24" customHeight="1" x14ac:dyDescent="0.2">
      <c r="A7793" s="213" t="str">
        <f t="shared" si="2336"/>
        <v/>
      </c>
      <c r="B7793" s="211" t="str">
        <f t="shared" si="2337"/>
        <v/>
      </c>
      <c r="C7793" s="212"/>
      <c r="D7793" s="213" t="str">
        <f t="shared" si="2338"/>
        <v/>
      </c>
      <c r="E7793" s="214"/>
      <c r="F7793" s="215">
        <f t="shared" si="2339"/>
        <v>0</v>
      </c>
      <c r="G7793" s="281">
        <f t="shared" si="2340"/>
        <v>0</v>
      </c>
    </row>
    <row r="7794" spans="1:7" s="218" customFormat="1" ht="24" customHeight="1" x14ac:dyDescent="0.2">
      <c r="A7794" s="213" t="str">
        <f t="shared" si="2336"/>
        <v/>
      </c>
      <c r="B7794" s="211" t="str">
        <f t="shared" si="2337"/>
        <v/>
      </c>
      <c r="C7794" s="212"/>
      <c r="D7794" s="213" t="str">
        <f t="shared" si="2338"/>
        <v/>
      </c>
      <c r="E7794" s="214"/>
      <c r="F7794" s="215">
        <f t="shared" si="2339"/>
        <v>0</v>
      </c>
      <c r="G7794" s="281">
        <f t="shared" si="2340"/>
        <v>0</v>
      </c>
    </row>
    <row r="7795" spans="1:7" s="218" customFormat="1" ht="24" customHeight="1" x14ac:dyDescent="0.2">
      <c r="A7795" s="213" t="str">
        <f t="shared" si="2336"/>
        <v/>
      </c>
      <c r="B7795" s="211" t="str">
        <f t="shared" si="2337"/>
        <v/>
      </c>
      <c r="C7795" s="212"/>
      <c r="D7795" s="213" t="str">
        <f t="shared" si="2338"/>
        <v/>
      </c>
      <c r="E7795" s="214"/>
      <c r="F7795" s="215">
        <f t="shared" si="2339"/>
        <v>0</v>
      </c>
      <c r="G7795" s="281">
        <f t="shared" si="2340"/>
        <v>0</v>
      </c>
    </row>
    <row r="7796" spans="1:7" s="218" customFormat="1" ht="24" customHeight="1" x14ac:dyDescent="0.2">
      <c r="A7796" s="213" t="str">
        <f t="shared" si="2336"/>
        <v/>
      </c>
      <c r="B7796" s="211" t="str">
        <f t="shared" si="2337"/>
        <v/>
      </c>
      <c r="C7796" s="212"/>
      <c r="D7796" s="213" t="str">
        <f t="shared" si="2338"/>
        <v/>
      </c>
      <c r="E7796" s="214"/>
      <c r="F7796" s="215">
        <f t="shared" si="2339"/>
        <v>0</v>
      </c>
      <c r="G7796" s="281">
        <f t="shared" si="2340"/>
        <v>0</v>
      </c>
    </row>
    <row r="7797" spans="1:7" ht="24" customHeight="1" x14ac:dyDescent="0.2">
      <c r="A7797" s="285"/>
      <c r="B7797" s="101"/>
      <c r="C7797" s="95"/>
      <c r="D7797" s="101"/>
      <c r="E7797" s="102"/>
      <c r="F7797" s="268" t="s">
        <v>33</v>
      </c>
      <c r="G7797" s="283">
        <f>SUBTOTAL(9,G7788:G7796)</f>
        <v>0</v>
      </c>
    </row>
    <row r="7798" spans="1:7" ht="24" customHeight="1" x14ac:dyDescent="0.2">
      <c r="A7798" s="286"/>
      <c r="B7798" s="101"/>
      <c r="C7798" s="95"/>
      <c r="D7798" s="101"/>
      <c r="E7798" s="102"/>
      <c r="F7798" s="103"/>
      <c r="G7798" s="284"/>
    </row>
    <row r="7799" spans="1:7" ht="24" customHeight="1" x14ac:dyDescent="0.2">
      <c r="A7799" s="287" t="str">
        <f>B7757</f>
        <v/>
      </c>
      <c r="B7799" s="288" t="str">
        <f>C7757</f>
        <v/>
      </c>
      <c r="C7799" s="109"/>
      <c r="D7799" s="109" t="s">
        <v>34</v>
      </c>
      <c r="E7799" s="110"/>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7" t="str">
        <f>Comitente</f>
        <v>CA.ME. SAN JUAN SOCIEDAD DEL ESTADO</v>
      </c>
      <c r="C7802" s="92"/>
      <c r="D7802" s="98"/>
      <c r="E7802" s="98"/>
      <c r="F7802" s="99"/>
      <c r="G7802" s="273"/>
    </row>
    <row r="7803" spans="1:7" ht="24" customHeight="1" x14ac:dyDescent="0.2">
      <c r="A7803" s="272" t="s">
        <v>603</v>
      </c>
      <c r="B7803" s="97">
        <f>Contratista</f>
        <v>0</v>
      </c>
      <c r="C7803" s="93"/>
      <c r="D7803" s="93"/>
      <c r="E7803" s="93"/>
      <c r="F7803" s="100"/>
      <c r="G7803" s="274"/>
    </row>
    <row r="7804" spans="1:7" ht="24" customHeight="1" x14ac:dyDescent="0.2">
      <c r="A7804" s="272" t="s">
        <v>24</v>
      </c>
      <c r="B7804" s="97" t="str">
        <f>Obra</f>
        <v>CIERRE PERIMETRAL - OBRA CIVIL Ca.Me. SAN JUAN S.E.</v>
      </c>
      <c r="C7804" s="93"/>
      <c r="D7804" s="93"/>
      <c r="E7804" s="93"/>
      <c r="F7804" s="100" t="s">
        <v>38</v>
      </c>
      <c r="G7804" s="275">
        <f>Fecha_Base</f>
        <v>44711</v>
      </c>
    </row>
    <row r="7805" spans="1:7" ht="24" customHeight="1" x14ac:dyDescent="0.2">
      <c r="A7805" s="276" t="s">
        <v>601</v>
      </c>
      <c r="B7805" s="94" t="str">
        <f>Ubicación</f>
        <v>DEPARTAMENTO SARMIENTO</v>
      </c>
      <c r="C7805" s="94"/>
      <c r="D7805" s="101"/>
      <c r="E7805" s="102"/>
      <c r="F7805" s="103"/>
      <c r="G7805" s="277"/>
    </row>
    <row r="7806" spans="1:7" ht="24" customHeight="1" x14ac:dyDescent="0.2">
      <c r="A7806" s="276" t="s">
        <v>39</v>
      </c>
      <c r="B7806" s="104" t="str">
        <f>IFERROR(VALUE(LEFT(B7807,FIND(".",B7807)-1)),"")</f>
        <v/>
      </c>
      <c r="C7806" s="95" t="str">
        <f>IFERROR(VLOOKUP(B7806,Tabla_CyP,2,FALSE),"")</f>
        <v/>
      </c>
      <c r="D7806" s="95"/>
      <c r="E7806" s="102"/>
      <c r="F7806" s="103"/>
      <c r="G7806" s="277"/>
    </row>
    <row r="7807" spans="1:7" ht="24" customHeight="1" x14ac:dyDescent="0.2">
      <c r="A7807" s="276" t="s">
        <v>25</v>
      </c>
      <c r="B7807" s="105" t="str">
        <f>IFERROR(VLOOKUP(COUNTIF($A$1:A7807,"ANALISIS DE PRECIOS"),Tabla_NumeroItem,2,FALSE),"")</f>
        <v/>
      </c>
      <c r="C7807" s="95" t="str">
        <f>IFERROR(VLOOKUP(B7807,Tabla_CyP,2,FALSE),"")</f>
        <v/>
      </c>
      <c r="D7807" s="101"/>
      <c r="E7807" s="102"/>
      <c r="F7807" s="100" t="s">
        <v>26</v>
      </c>
      <c r="G7807" s="278" t="str">
        <f>IFERROR(VLOOKUP(B7807,Tabla_CyP,4,FALSE),"")</f>
        <v/>
      </c>
    </row>
    <row r="7808" spans="1:7" ht="24" customHeight="1" x14ac:dyDescent="0.2">
      <c r="A7808" s="276"/>
      <c r="B7808" s="94"/>
      <c r="C7808" s="95"/>
      <c r="D7808" s="101"/>
      <c r="E7808" s="102"/>
      <c r="F7808" s="103"/>
      <c r="G7808" s="277"/>
    </row>
    <row r="7809" spans="1:123" ht="24" customHeight="1" x14ac:dyDescent="0.2">
      <c r="A7809" s="378" t="s">
        <v>507</v>
      </c>
      <c r="B7809" s="379"/>
      <c r="C7809" s="380" t="s">
        <v>0</v>
      </c>
      <c r="D7809" s="380" t="s">
        <v>27</v>
      </c>
      <c r="E7809" s="386" t="s">
        <v>28</v>
      </c>
      <c r="F7809" s="388" t="s">
        <v>29</v>
      </c>
      <c r="G7809" s="388" t="s">
        <v>30</v>
      </c>
    </row>
    <row r="7810" spans="1:123" s="107" customFormat="1" ht="24" customHeight="1" x14ac:dyDescent="0.2">
      <c r="A7810" s="106" t="s">
        <v>508</v>
      </c>
      <c r="B7810" s="106" t="s">
        <v>509</v>
      </c>
      <c r="C7810" s="381"/>
      <c r="D7810" s="381"/>
      <c r="E7810" s="387"/>
      <c r="F7810" s="389"/>
      <c r="G7810" s="389"/>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customHeight="1" x14ac:dyDescent="0.2">
      <c r="A7811" s="279"/>
      <c r="B7811" s="108"/>
      <c r="C7811" s="267" t="s">
        <v>604</v>
      </c>
      <c r="D7811" s="109"/>
      <c r="E7811" s="110"/>
      <c r="F7811" s="111"/>
      <c r="G7811" s="280"/>
    </row>
    <row r="7812" spans="1:123" s="218" customFormat="1"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1">
        <f>ROUND(E7812*F7812,2)</f>
        <v>0</v>
      </c>
    </row>
    <row r="7813" spans="1:123" s="218" customFormat="1"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1">
        <f t="shared" ref="G7813:G7825" si="2345">ROUND(E7813*F7813,2)</f>
        <v>0</v>
      </c>
    </row>
    <row r="7814" spans="1:123" s="218" customFormat="1" ht="24" customHeight="1" x14ac:dyDescent="0.2">
      <c r="A7814" s="213" t="str">
        <f t="shared" si="2341"/>
        <v/>
      </c>
      <c r="B7814" s="211" t="str">
        <f t="shared" si="2344"/>
        <v/>
      </c>
      <c r="C7814" s="212"/>
      <c r="D7814" s="213" t="str">
        <f t="shared" si="2342"/>
        <v/>
      </c>
      <c r="E7814" s="214"/>
      <c r="F7814" s="215">
        <f t="shared" si="2343"/>
        <v>0</v>
      </c>
      <c r="G7814" s="281">
        <f t="shared" si="2345"/>
        <v>0</v>
      </c>
    </row>
    <row r="7815" spans="1:123" s="218" customFormat="1" ht="24" customHeight="1" x14ac:dyDescent="0.2">
      <c r="A7815" s="213" t="str">
        <f t="shared" si="2341"/>
        <v/>
      </c>
      <c r="B7815" s="211" t="str">
        <f t="shared" si="2344"/>
        <v/>
      </c>
      <c r="C7815" s="212"/>
      <c r="D7815" s="213" t="str">
        <f t="shared" si="2342"/>
        <v/>
      </c>
      <c r="E7815" s="214"/>
      <c r="F7815" s="215">
        <f t="shared" si="2343"/>
        <v>0</v>
      </c>
      <c r="G7815" s="281">
        <f t="shared" si="2345"/>
        <v>0</v>
      </c>
    </row>
    <row r="7816" spans="1:123" s="218" customFormat="1" ht="24" customHeight="1" x14ac:dyDescent="0.2">
      <c r="A7816" s="213" t="str">
        <f t="shared" si="2341"/>
        <v/>
      </c>
      <c r="B7816" s="211" t="str">
        <f t="shared" si="2344"/>
        <v/>
      </c>
      <c r="C7816" s="212"/>
      <c r="D7816" s="213" t="str">
        <f t="shared" si="2342"/>
        <v/>
      </c>
      <c r="E7816" s="214"/>
      <c r="F7816" s="215">
        <f t="shared" si="2343"/>
        <v>0</v>
      </c>
      <c r="G7816" s="281">
        <f t="shared" si="2345"/>
        <v>0</v>
      </c>
    </row>
    <row r="7817" spans="1:123" s="218" customFormat="1" ht="24" customHeight="1" x14ac:dyDescent="0.2">
      <c r="A7817" s="213" t="str">
        <f t="shared" si="2341"/>
        <v/>
      </c>
      <c r="B7817" s="211" t="str">
        <f t="shared" si="2344"/>
        <v/>
      </c>
      <c r="C7817" s="212"/>
      <c r="D7817" s="213" t="str">
        <f t="shared" si="2342"/>
        <v/>
      </c>
      <c r="E7817" s="214"/>
      <c r="F7817" s="215">
        <f t="shared" si="2343"/>
        <v>0</v>
      </c>
      <c r="G7817" s="281">
        <f t="shared" si="2345"/>
        <v>0</v>
      </c>
    </row>
    <row r="7818" spans="1:123" s="218" customFormat="1" ht="24" customHeight="1" x14ac:dyDescent="0.2">
      <c r="A7818" s="213" t="str">
        <f t="shared" si="2341"/>
        <v/>
      </c>
      <c r="B7818" s="211" t="str">
        <f t="shared" si="2344"/>
        <v/>
      </c>
      <c r="C7818" s="212"/>
      <c r="D7818" s="213" t="str">
        <f t="shared" si="2342"/>
        <v/>
      </c>
      <c r="E7818" s="214"/>
      <c r="F7818" s="215">
        <f t="shared" si="2343"/>
        <v>0</v>
      </c>
      <c r="G7818" s="281">
        <f t="shared" si="2345"/>
        <v>0</v>
      </c>
    </row>
    <row r="7819" spans="1:123" s="218" customFormat="1" ht="24" customHeight="1" x14ac:dyDescent="0.2">
      <c r="A7819" s="213" t="str">
        <f t="shared" si="2341"/>
        <v/>
      </c>
      <c r="B7819" s="211" t="str">
        <f t="shared" si="2344"/>
        <v/>
      </c>
      <c r="C7819" s="212"/>
      <c r="D7819" s="213" t="str">
        <f t="shared" si="2342"/>
        <v/>
      </c>
      <c r="E7819" s="214"/>
      <c r="F7819" s="215">
        <f t="shared" si="2343"/>
        <v>0</v>
      </c>
      <c r="G7819" s="281">
        <f t="shared" si="2345"/>
        <v>0</v>
      </c>
    </row>
    <row r="7820" spans="1:123" s="218" customFormat="1" ht="24" customHeight="1" x14ac:dyDescent="0.2">
      <c r="A7820" s="213" t="str">
        <f t="shared" si="2341"/>
        <v/>
      </c>
      <c r="B7820" s="211" t="str">
        <f t="shared" si="2344"/>
        <v/>
      </c>
      <c r="C7820" s="212"/>
      <c r="D7820" s="213" t="str">
        <f t="shared" si="2342"/>
        <v/>
      </c>
      <c r="E7820" s="214"/>
      <c r="F7820" s="215">
        <f t="shared" si="2343"/>
        <v>0</v>
      </c>
      <c r="G7820" s="281">
        <f t="shared" si="2345"/>
        <v>0</v>
      </c>
    </row>
    <row r="7821" spans="1:123" s="218" customFormat="1" ht="24" customHeight="1" x14ac:dyDescent="0.2">
      <c r="A7821" s="213" t="str">
        <f t="shared" si="2341"/>
        <v/>
      </c>
      <c r="B7821" s="211" t="str">
        <f t="shared" si="2344"/>
        <v/>
      </c>
      <c r="C7821" s="212"/>
      <c r="D7821" s="213" t="str">
        <f t="shared" si="2342"/>
        <v/>
      </c>
      <c r="E7821" s="214"/>
      <c r="F7821" s="215">
        <f t="shared" si="2343"/>
        <v>0</v>
      </c>
      <c r="G7821" s="281">
        <f t="shared" si="2345"/>
        <v>0</v>
      </c>
    </row>
    <row r="7822" spans="1:123" s="218" customFormat="1" ht="24" customHeight="1" x14ac:dyDescent="0.2">
      <c r="A7822" s="213" t="str">
        <f t="shared" si="2341"/>
        <v/>
      </c>
      <c r="B7822" s="211" t="str">
        <f t="shared" si="2344"/>
        <v/>
      </c>
      <c r="C7822" s="212"/>
      <c r="D7822" s="213" t="str">
        <f t="shared" si="2342"/>
        <v/>
      </c>
      <c r="E7822" s="214"/>
      <c r="F7822" s="215">
        <f t="shared" si="2343"/>
        <v>0</v>
      </c>
      <c r="G7822" s="281">
        <f t="shared" si="2345"/>
        <v>0</v>
      </c>
    </row>
    <row r="7823" spans="1:123" s="218" customFormat="1" ht="24" customHeight="1" x14ac:dyDescent="0.2">
      <c r="A7823" s="213" t="str">
        <f t="shared" si="2341"/>
        <v/>
      </c>
      <c r="B7823" s="211" t="str">
        <f t="shared" si="2344"/>
        <v/>
      </c>
      <c r="C7823" s="212"/>
      <c r="D7823" s="213" t="str">
        <f t="shared" si="2342"/>
        <v/>
      </c>
      <c r="E7823" s="214"/>
      <c r="F7823" s="215">
        <f t="shared" si="2343"/>
        <v>0</v>
      </c>
      <c r="G7823" s="281">
        <f t="shared" si="2345"/>
        <v>0</v>
      </c>
    </row>
    <row r="7824" spans="1:123" s="218" customFormat="1" ht="24" customHeight="1" x14ac:dyDescent="0.2">
      <c r="A7824" s="213" t="str">
        <f t="shared" si="2341"/>
        <v/>
      </c>
      <c r="B7824" s="211" t="str">
        <f t="shared" si="2344"/>
        <v/>
      </c>
      <c r="C7824" s="212"/>
      <c r="D7824" s="213" t="str">
        <f t="shared" si="2342"/>
        <v/>
      </c>
      <c r="E7824" s="214"/>
      <c r="F7824" s="215">
        <f t="shared" si="2343"/>
        <v>0</v>
      </c>
      <c r="G7824" s="281">
        <f t="shared" si="2345"/>
        <v>0</v>
      </c>
    </row>
    <row r="7825" spans="1:7" s="218" customFormat="1" ht="24" customHeight="1" x14ac:dyDescent="0.2">
      <c r="A7825" s="213" t="str">
        <f t="shared" si="2341"/>
        <v/>
      </c>
      <c r="B7825" s="211" t="str">
        <f t="shared" si="2344"/>
        <v/>
      </c>
      <c r="C7825" s="212"/>
      <c r="D7825" s="213" t="str">
        <f t="shared" si="2342"/>
        <v/>
      </c>
      <c r="E7825" s="214"/>
      <c r="F7825" s="216">
        <f t="shared" si="2343"/>
        <v>0</v>
      </c>
      <c r="G7825" s="281">
        <f t="shared" si="2345"/>
        <v>0</v>
      </c>
    </row>
    <row r="7826" spans="1:7" ht="24" customHeight="1" x14ac:dyDescent="0.2">
      <c r="A7826" s="282"/>
      <c r="B7826" s="95"/>
      <c r="C7826" s="95"/>
      <c r="D7826" s="101"/>
      <c r="E7826" s="102"/>
      <c r="F7826" s="268" t="s">
        <v>31</v>
      </c>
      <c r="G7826" s="283">
        <f>SUBTOTAL(9,G7812:G7825)</f>
        <v>0</v>
      </c>
    </row>
    <row r="7827" spans="1:7" ht="24" customHeight="1" x14ac:dyDescent="0.2">
      <c r="A7827" s="282"/>
      <c r="B7827" s="95"/>
      <c r="C7827" s="266" t="s">
        <v>605</v>
      </c>
      <c r="D7827" s="101"/>
      <c r="E7827" s="102"/>
      <c r="F7827" s="103"/>
      <c r="G7827" s="284"/>
    </row>
    <row r="7828" spans="1:7" s="218" customFormat="1"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1">
        <f>ROUND(E7828*F7828,2)</f>
        <v>0</v>
      </c>
    </row>
    <row r="7829" spans="1:7" s="218" customFormat="1" ht="24" customHeight="1" x14ac:dyDescent="0.2">
      <c r="A7829" s="213" t="str">
        <f t="shared" si="2346"/>
        <v/>
      </c>
      <c r="B7829" s="211">
        <f t="shared" si="2347"/>
        <v>0</v>
      </c>
      <c r="C7829" s="212"/>
      <c r="D7829" s="213" t="str">
        <f t="shared" si="2348"/>
        <v/>
      </c>
      <c r="E7829" s="214"/>
      <c r="F7829" s="217">
        <f t="shared" si="2349"/>
        <v>0</v>
      </c>
      <c r="G7829" s="281">
        <f>ROUND(E7829*F7829,2)</f>
        <v>0</v>
      </c>
    </row>
    <row r="7830" spans="1:7" s="218" customFormat="1" ht="24" customHeight="1" x14ac:dyDescent="0.2">
      <c r="A7830" s="213" t="str">
        <f t="shared" si="2346"/>
        <v/>
      </c>
      <c r="B7830" s="211">
        <f t="shared" si="2347"/>
        <v>0</v>
      </c>
      <c r="C7830" s="212"/>
      <c r="D7830" s="213" t="str">
        <f t="shared" si="2348"/>
        <v/>
      </c>
      <c r="E7830" s="214"/>
      <c r="F7830" s="217">
        <f t="shared" si="2349"/>
        <v>0</v>
      </c>
      <c r="G7830" s="281">
        <f t="shared" ref="G7830:G7835" si="2350">ROUND(E7830*F7830,2)</f>
        <v>0</v>
      </c>
    </row>
    <row r="7831" spans="1:7" s="218" customFormat="1" ht="24" customHeight="1" x14ac:dyDescent="0.2">
      <c r="A7831" s="213" t="str">
        <f t="shared" si="2346"/>
        <v/>
      </c>
      <c r="B7831" s="211">
        <f t="shared" si="2347"/>
        <v>0</v>
      </c>
      <c r="C7831" s="212"/>
      <c r="D7831" s="213" t="str">
        <f t="shared" si="2348"/>
        <v/>
      </c>
      <c r="E7831" s="214"/>
      <c r="F7831" s="217">
        <f t="shared" si="2349"/>
        <v>0</v>
      </c>
      <c r="G7831" s="281">
        <f t="shared" si="2350"/>
        <v>0</v>
      </c>
    </row>
    <row r="7832" spans="1:7" s="218" customFormat="1" ht="24" customHeight="1" x14ac:dyDescent="0.2">
      <c r="A7832" s="213" t="str">
        <f t="shared" si="2346"/>
        <v/>
      </c>
      <c r="B7832" s="211">
        <f t="shared" si="2347"/>
        <v>0</v>
      </c>
      <c r="C7832" s="212"/>
      <c r="D7832" s="213" t="str">
        <f t="shared" si="2348"/>
        <v/>
      </c>
      <c r="E7832" s="214"/>
      <c r="F7832" s="215">
        <f t="shared" si="2349"/>
        <v>0</v>
      </c>
      <c r="G7832" s="281">
        <f t="shared" si="2350"/>
        <v>0</v>
      </c>
    </row>
    <row r="7833" spans="1:7" s="218" customFormat="1" ht="24" customHeight="1" x14ac:dyDescent="0.2">
      <c r="A7833" s="213" t="str">
        <f t="shared" si="2346"/>
        <v/>
      </c>
      <c r="B7833" s="211">
        <f t="shared" si="2347"/>
        <v>0</v>
      </c>
      <c r="C7833" s="212"/>
      <c r="D7833" s="213" t="str">
        <f t="shared" si="2348"/>
        <v/>
      </c>
      <c r="E7833" s="214"/>
      <c r="F7833" s="215">
        <f t="shared" si="2349"/>
        <v>0</v>
      </c>
      <c r="G7833" s="281">
        <f t="shared" si="2350"/>
        <v>0</v>
      </c>
    </row>
    <row r="7834" spans="1:7" s="218" customFormat="1" ht="24" customHeight="1" x14ac:dyDescent="0.2">
      <c r="A7834" s="213" t="str">
        <f t="shared" si="2346"/>
        <v/>
      </c>
      <c r="B7834" s="211">
        <f t="shared" si="2347"/>
        <v>0</v>
      </c>
      <c r="C7834" s="212"/>
      <c r="D7834" s="213" t="str">
        <f t="shared" si="2348"/>
        <v/>
      </c>
      <c r="E7834" s="214"/>
      <c r="F7834" s="215">
        <f t="shared" si="2349"/>
        <v>0</v>
      </c>
      <c r="G7834" s="281">
        <f t="shared" si="2350"/>
        <v>0</v>
      </c>
    </row>
    <row r="7835" spans="1:7" s="218" customFormat="1" ht="24" customHeight="1" x14ac:dyDescent="0.2">
      <c r="A7835" s="213" t="str">
        <f t="shared" si="2346"/>
        <v/>
      </c>
      <c r="B7835" s="211">
        <f t="shared" si="2347"/>
        <v>0</v>
      </c>
      <c r="C7835" s="212"/>
      <c r="D7835" s="213" t="str">
        <f t="shared" si="2348"/>
        <v/>
      </c>
      <c r="E7835" s="214"/>
      <c r="F7835" s="215">
        <f t="shared" si="2349"/>
        <v>0</v>
      </c>
      <c r="G7835" s="281">
        <f t="shared" si="2350"/>
        <v>0</v>
      </c>
    </row>
    <row r="7836" spans="1:7" ht="24" customHeight="1" x14ac:dyDescent="0.2">
      <c r="A7836" s="282"/>
      <c r="B7836" s="95"/>
      <c r="C7836" s="95"/>
      <c r="D7836" s="101"/>
      <c r="E7836" s="102"/>
      <c r="F7836" s="268" t="s">
        <v>32</v>
      </c>
      <c r="G7836" s="283">
        <f>SUBTOTAL(9,G7828:G7835)</f>
        <v>0</v>
      </c>
    </row>
    <row r="7837" spans="1:7" ht="24" customHeight="1" x14ac:dyDescent="0.2">
      <c r="A7837" s="282"/>
      <c r="B7837" s="95"/>
      <c r="C7837" s="266" t="s">
        <v>606</v>
      </c>
      <c r="D7837" s="101"/>
      <c r="E7837" s="102"/>
      <c r="F7837" s="103"/>
      <c r="G7837" s="284"/>
    </row>
    <row r="7838" spans="1:7" s="218" customFormat="1"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1">
        <f t="shared" ref="G7838:G7846" si="2355">ROUND(E7838*F7838,2)</f>
        <v>0</v>
      </c>
    </row>
    <row r="7839" spans="1:7" s="218" customFormat="1" ht="24" customHeight="1" x14ac:dyDescent="0.2">
      <c r="A7839" s="213" t="str">
        <f t="shared" si="2351"/>
        <v/>
      </c>
      <c r="B7839" s="211" t="str">
        <f t="shared" si="2352"/>
        <v/>
      </c>
      <c r="C7839" s="212"/>
      <c r="D7839" s="213" t="str">
        <f t="shared" si="2353"/>
        <v/>
      </c>
      <c r="E7839" s="214"/>
      <c r="F7839" s="215">
        <f t="shared" si="2354"/>
        <v>0</v>
      </c>
      <c r="G7839" s="281">
        <f t="shared" si="2355"/>
        <v>0</v>
      </c>
    </row>
    <row r="7840" spans="1:7" s="218" customFormat="1" ht="24" customHeight="1" x14ac:dyDescent="0.2">
      <c r="A7840" s="213" t="str">
        <f t="shared" si="2351"/>
        <v/>
      </c>
      <c r="B7840" s="211" t="str">
        <f t="shared" si="2352"/>
        <v/>
      </c>
      <c r="C7840" s="212"/>
      <c r="D7840" s="213" t="str">
        <f t="shared" si="2353"/>
        <v/>
      </c>
      <c r="E7840" s="214"/>
      <c r="F7840" s="215">
        <f t="shared" si="2354"/>
        <v>0</v>
      </c>
      <c r="G7840" s="281">
        <f t="shared" si="2355"/>
        <v>0</v>
      </c>
    </row>
    <row r="7841" spans="1:7" s="218" customFormat="1" ht="24" customHeight="1" x14ac:dyDescent="0.2">
      <c r="A7841" s="213" t="str">
        <f t="shared" si="2351"/>
        <v/>
      </c>
      <c r="B7841" s="211" t="str">
        <f t="shared" si="2352"/>
        <v/>
      </c>
      <c r="C7841" s="212"/>
      <c r="D7841" s="213" t="str">
        <f t="shared" si="2353"/>
        <v/>
      </c>
      <c r="E7841" s="214"/>
      <c r="F7841" s="215">
        <f t="shared" si="2354"/>
        <v>0</v>
      </c>
      <c r="G7841" s="281">
        <f t="shared" si="2355"/>
        <v>0</v>
      </c>
    </row>
    <row r="7842" spans="1:7" s="218" customFormat="1" ht="24" customHeight="1" x14ac:dyDescent="0.2">
      <c r="A7842" s="213" t="str">
        <f t="shared" si="2351"/>
        <v/>
      </c>
      <c r="B7842" s="211" t="str">
        <f t="shared" si="2352"/>
        <v/>
      </c>
      <c r="C7842" s="212"/>
      <c r="D7842" s="213" t="str">
        <f t="shared" si="2353"/>
        <v/>
      </c>
      <c r="E7842" s="214"/>
      <c r="F7842" s="215">
        <f t="shared" si="2354"/>
        <v>0</v>
      </c>
      <c r="G7842" s="281">
        <f t="shared" si="2355"/>
        <v>0</v>
      </c>
    </row>
    <row r="7843" spans="1:7" s="218" customFormat="1" ht="24" customHeight="1" x14ac:dyDescent="0.2">
      <c r="A7843" s="213" t="str">
        <f t="shared" si="2351"/>
        <v/>
      </c>
      <c r="B7843" s="211" t="str">
        <f t="shared" si="2352"/>
        <v/>
      </c>
      <c r="C7843" s="212"/>
      <c r="D7843" s="213" t="str">
        <f t="shared" si="2353"/>
        <v/>
      </c>
      <c r="E7843" s="214"/>
      <c r="F7843" s="215">
        <f t="shared" si="2354"/>
        <v>0</v>
      </c>
      <c r="G7843" s="281">
        <f t="shared" si="2355"/>
        <v>0</v>
      </c>
    </row>
    <row r="7844" spans="1:7" s="218" customFormat="1" ht="24" customHeight="1" x14ac:dyDescent="0.2">
      <c r="A7844" s="213" t="str">
        <f t="shared" si="2351"/>
        <v/>
      </c>
      <c r="B7844" s="211" t="str">
        <f t="shared" si="2352"/>
        <v/>
      </c>
      <c r="C7844" s="212"/>
      <c r="D7844" s="213" t="str">
        <f t="shared" si="2353"/>
        <v/>
      </c>
      <c r="E7844" s="214"/>
      <c r="F7844" s="215">
        <f t="shared" si="2354"/>
        <v>0</v>
      </c>
      <c r="G7844" s="281">
        <f t="shared" si="2355"/>
        <v>0</v>
      </c>
    </row>
    <row r="7845" spans="1:7" s="218" customFormat="1" ht="24" customHeight="1" x14ac:dyDescent="0.2">
      <c r="A7845" s="213" t="str">
        <f t="shared" si="2351"/>
        <v/>
      </c>
      <c r="B7845" s="211" t="str">
        <f t="shared" si="2352"/>
        <v/>
      </c>
      <c r="C7845" s="212"/>
      <c r="D7845" s="213" t="str">
        <f t="shared" si="2353"/>
        <v/>
      </c>
      <c r="E7845" s="214"/>
      <c r="F7845" s="215">
        <f t="shared" si="2354"/>
        <v>0</v>
      </c>
      <c r="G7845" s="281">
        <f t="shared" si="2355"/>
        <v>0</v>
      </c>
    </row>
    <row r="7846" spans="1:7" s="218" customFormat="1" ht="24" customHeight="1" x14ac:dyDescent="0.2">
      <c r="A7846" s="213" t="str">
        <f t="shared" si="2351"/>
        <v/>
      </c>
      <c r="B7846" s="211" t="str">
        <f t="shared" si="2352"/>
        <v/>
      </c>
      <c r="C7846" s="212"/>
      <c r="D7846" s="213" t="str">
        <f t="shared" si="2353"/>
        <v/>
      </c>
      <c r="E7846" s="214"/>
      <c r="F7846" s="215">
        <f t="shared" si="2354"/>
        <v>0</v>
      </c>
      <c r="G7846" s="281">
        <f t="shared" si="2355"/>
        <v>0</v>
      </c>
    </row>
    <row r="7847" spans="1:7" ht="24" customHeight="1" x14ac:dyDescent="0.2">
      <c r="A7847" s="285"/>
      <c r="B7847" s="101"/>
      <c r="C7847" s="95"/>
      <c r="D7847" s="101"/>
      <c r="E7847" s="102"/>
      <c r="F7847" s="268" t="s">
        <v>33</v>
      </c>
      <c r="G7847" s="283">
        <f>SUBTOTAL(9,G7838:G7846)</f>
        <v>0</v>
      </c>
    </row>
    <row r="7848" spans="1:7" ht="24" customHeight="1" x14ac:dyDescent="0.2">
      <c r="A7848" s="286"/>
      <c r="B7848" s="101"/>
      <c r="C7848" s="95"/>
      <c r="D7848" s="101"/>
      <c r="E7848" s="102"/>
      <c r="F7848" s="103"/>
      <c r="G7848" s="284"/>
    </row>
    <row r="7849" spans="1:7" ht="24" customHeight="1" x14ac:dyDescent="0.2">
      <c r="A7849" s="287" t="str">
        <f>B7807</f>
        <v/>
      </c>
      <c r="B7849" s="288" t="str">
        <f>C7807</f>
        <v/>
      </c>
      <c r="C7849" s="109"/>
      <c r="D7849" s="109" t="s">
        <v>34</v>
      </c>
      <c r="E7849" s="110"/>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7" t="str">
        <f>Comitente</f>
        <v>CA.ME. SAN JUAN SOCIEDAD DEL ESTADO</v>
      </c>
      <c r="C7852" s="92"/>
      <c r="D7852" s="98"/>
      <c r="E7852" s="98"/>
      <c r="F7852" s="99"/>
      <c r="G7852" s="273"/>
    </row>
    <row r="7853" spans="1:7" ht="24" customHeight="1" x14ac:dyDescent="0.2">
      <c r="A7853" s="272" t="s">
        <v>603</v>
      </c>
      <c r="B7853" s="97">
        <f>Contratista</f>
        <v>0</v>
      </c>
      <c r="C7853" s="93"/>
      <c r="D7853" s="93"/>
      <c r="E7853" s="93"/>
      <c r="F7853" s="100"/>
      <c r="G7853" s="274"/>
    </row>
    <row r="7854" spans="1:7" ht="24" customHeight="1" x14ac:dyDescent="0.2">
      <c r="A7854" s="272" t="s">
        <v>24</v>
      </c>
      <c r="B7854" s="97" t="str">
        <f>Obra</f>
        <v>CIERRE PERIMETRAL - OBRA CIVIL Ca.Me. SAN JUAN S.E.</v>
      </c>
      <c r="C7854" s="93"/>
      <c r="D7854" s="93"/>
      <c r="E7854" s="93"/>
      <c r="F7854" s="100" t="s">
        <v>38</v>
      </c>
      <c r="G7854" s="275">
        <f>Fecha_Base</f>
        <v>44711</v>
      </c>
    </row>
    <row r="7855" spans="1:7" ht="24" customHeight="1" x14ac:dyDescent="0.2">
      <c r="A7855" s="276" t="s">
        <v>601</v>
      </c>
      <c r="B7855" s="94" t="str">
        <f>Ubicación</f>
        <v>DEPARTAMENTO SARMIENTO</v>
      </c>
      <c r="C7855" s="94"/>
      <c r="D7855" s="101"/>
      <c r="E7855" s="102"/>
      <c r="F7855" s="103"/>
      <c r="G7855" s="277"/>
    </row>
    <row r="7856" spans="1:7" ht="24" customHeight="1" x14ac:dyDescent="0.2">
      <c r="A7856" s="276" t="s">
        <v>39</v>
      </c>
      <c r="B7856" s="104" t="str">
        <f>IFERROR(VALUE(LEFT(B7857,FIND(".",B7857)-1)),"")</f>
        <v/>
      </c>
      <c r="C7856" s="95" t="str">
        <f>IFERROR(VLOOKUP(B7856,Tabla_CyP,2,FALSE),"")</f>
        <v/>
      </c>
      <c r="D7856" s="95"/>
      <c r="E7856" s="102"/>
      <c r="F7856" s="103"/>
      <c r="G7856" s="277"/>
    </row>
    <row r="7857" spans="1:123" ht="24" customHeight="1" x14ac:dyDescent="0.2">
      <c r="A7857" s="276" t="s">
        <v>25</v>
      </c>
      <c r="B7857" s="105" t="str">
        <f>IFERROR(VLOOKUP(COUNTIF($A$1:A7857,"ANALISIS DE PRECIOS"),Tabla_NumeroItem,2,FALSE),"")</f>
        <v/>
      </c>
      <c r="C7857" s="95" t="str">
        <f>IFERROR(VLOOKUP(B7857,Tabla_CyP,2,FALSE),"")</f>
        <v/>
      </c>
      <c r="D7857" s="101"/>
      <c r="E7857" s="102"/>
      <c r="F7857" s="100" t="s">
        <v>26</v>
      </c>
      <c r="G7857" s="278" t="str">
        <f>IFERROR(VLOOKUP(B7857,Tabla_CyP,4,FALSE),"")</f>
        <v/>
      </c>
    </row>
    <row r="7858" spans="1:123" ht="24" customHeight="1" x14ac:dyDescent="0.2">
      <c r="A7858" s="276"/>
      <c r="B7858" s="94"/>
      <c r="C7858" s="95"/>
      <c r="D7858" s="101"/>
      <c r="E7858" s="102"/>
      <c r="F7858" s="103"/>
      <c r="G7858" s="277"/>
    </row>
    <row r="7859" spans="1:123" ht="24" customHeight="1" x14ac:dyDescent="0.2">
      <c r="A7859" s="378" t="s">
        <v>507</v>
      </c>
      <c r="B7859" s="379"/>
      <c r="C7859" s="380" t="s">
        <v>0</v>
      </c>
      <c r="D7859" s="380" t="s">
        <v>27</v>
      </c>
      <c r="E7859" s="386" t="s">
        <v>28</v>
      </c>
      <c r="F7859" s="388" t="s">
        <v>29</v>
      </c>
      <c r="G7859" s="388" t="s">
        <v>30</v>
      </c>
    </row>
    <row r="7860" spans="1:123" s="107" customFormat="1" ht="24" customHeight="1" x14ac:dyDescent="0.2">
      <c r="A7860" s="106" t="s">
        <v>508</v>
      </c>
      <c r="B7860" s="106" t="s">
        <v>509</v>
      </c>
      <c r="C7860" s="381"/>
      <c r="D7860" s="381"/>
      <c r="E7860" s="387"/>
      <c r="F7860" s="389"/>
      <c r="G7860" s="389"/>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customHeight="1" x14ac:dyDescent="0.2">
      <c r="A7861" s="279"/>
      <c r="B7861" s="108"/>
      <c r="C7861" s="267" t="s">
        <v>604</v>
      </c>
      <c r="D7861" s="109"/>
      <c r="E7861" s="110"/>
      <c r="F7861" s="111"/>
      <c r="G7861" s="280"/>
    </row>
    <row r="7862" spans="1:123" s="218" customFormat="1"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1">
        <f>ROUND(E7862*F7862,2)</f>
        <v>0</v>
      </c>
    </row>
    <row r="7863" spans="1:123" s="218" customFormat="1"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1">
        <f t="shared" ref="G7863:G7875" si="2360">ROUND(E7863*F7863,2)</f>
        <v>0</v>
      </c>
    </row>
    <row r="7864" spans="1:123" s="218" customFormat="1" ht="24" customHeight="1" x14ac:dyDescent="0.2">
      <c r="A7864" s="213" t="str">
        <f t="shared" si="2356"/>
        <v/>
      </c>
      <c r="B7864" s="211" t="str">
        <f t="shared" si="2359"/>
        <v/>
      </c>
      <c r="C7864" s="212"/>
      <c r="D7864" s="213" t="str">
        <f t="shared" si="2357"/>
        <v/>
      </c>
      <c r="E7864" s="214"/>
      <c r="F7864" s="215">
        <f t="shared" si="2358"/>
        <v>0</v>
      </c>
      <c r="G7864" s="281">
        <f t="shared" si="2360"/>
        <v>0</v>
      </c>
    </row>
    <row r="7865" spans="1:123" s="218" customFormat="1" ht="24" customHeight="1" x14ac:dyDescent="0.2">
      <c r="A7865" s="213" t="str">
        <f t="shared" si="2356"/>
        <v/>
      </c>
      <c r="B7865" s="211" t="str">
        <f t="shared" si="2359"/>
        <v/>
      </c>
      <c r="C7865" s="212"/>
      <c r="D7865" s="213" t="str">
        <f t="shared" si="2357"/>
        <v/>
      </c>
      <c r="E7865" s="214"/>
      <c r="F7865" s="215">
        <f t="shared" si="2358"/>
        <v>0</v>
      </c>
      <c r="G7865" s="281">
        <f t="shared" si="2360"/>
        <v>0</v>
      </c>
    </row>
    <row r="7866" spans="1:123" s="218" customFormat="1" ht="24" customHeight="1" x14ac:dyDescent="0.2">
      <c r="A7866" s="213" t="str">
        <f t="shared" si="2356"/>
        <v/>
      </c>
      <c r="B7866" s="211" t="str">
        <f t="shared" si="2359"/>
        <v/>
      </c>
      <c r="C7866" s="212"/>
      <c r="D7866" s="213" t="str">
        <f t="shared" si="2357"/>
        <v/>
      </c>
      <c r="E7866" s="214"/>
      <c r="F7866" s="215">
        <f t="shared" si="2358"/>
        <v>0</v>
      </c>
      <c r="G7866" s="281">
        <f t="shared" si="2360"/>
        <v>0</v>
      </c>
    </row>
    <row r="7867" spans="1:123" s="218" customFormat="1" ht="24" customHeight="1" x14ac:dyDescent="0.2">
      <c r="A7867" s="213" t="str">
        <f t="shared" si="2356"/>
        <v/>
      </c>
      <c r="B7867" s="211" t="str">
        <f t="shared" si="2359"/>
        <v/>
      </c>
      <c r="C7867" s="212"/>
      <c r="D7867" s="213" t="str">
        <f t="shared" si="2357"/>
        <v/>
      </c>
      <c r="E7867" s="214"/>
      <c r="F7867" s="215">
        <f t="shared" si="2358"/>
        <v>0</v>
      </c>
      <c r="G7867" s="281">
        <f t="shared" si="2360"/>
        <v>0</v>
      </c>
    </row>
    <row r="7868" spans="1:123" s="218" customFormat="1" ht="24" customHeight="1" x14ac:dyDescent="0.2">
      <c r="A7868" s="213" t="str">
        <f t="shared" si="2356"/>
        <v/>
      </c>
      <c r="B7868" s="211" t="str">
        <f t="shared" si="2359"/>
        <v/>
      </c>
      <c r="C7868" s="212"/>
      <c r="D7868" s="213" t="str">
        <f t="shared" si="2357"/>
        <v/>
      </c>
      <c r="E7868" s="214"/>
      <c r="F7868" s="215">
        <f t="shared" si="2358"/>
        <v>0</v>
      </c>
      <c r="G7868" s="281">
        <f t="shared" si="2360"/>
        <v>0</v>
      </c>
    </row>
    <row r="7869" spans="1:123" s="218" customFormat="1" ht="24" customHeight="1" x14ac:dyDescent="0.2">
      <c r="A7869" s="213" t="str">
        <f t="shared" si="2356"/>
        <v/>
      </c>
      <c r="B7869" s="211" t="str">
        <f t="shared" si="2359"/>
        <v/>
      </c>
      <c r="C7869" s="212"/>
      <c r="D7869" s="213" t="str">
        <f t="shared" si="2357"/>
        <v/>
      </c>
      <c r="E7869" s="214"/>
      <c r="F7869" s="215">
        <f t="shared" si="2358"/>
        <v>0</v>
      </c>
      <c r="G7869" s="281">
        <f t="shared" si="2360"/>
        <v>0</v>
      </c>
    </row>
    <row r="7870" spans="1:123" s="218" customFormat="1" ht="24" customHeight="1" x14ac:dyDescent="0.2">
      <c r="A7870" s="213" t="str">
        <f t="shared" si="2356"/>
        <v/>
      </c>
      <c r="B7870" s="211" t="str">
        <f t="shared" si="2359"/>
        <v/>
      </c>
      <c r="C7870" s="212"/>
      <c r="D7870" s="213" t="str">
        <f t="shared" si="2357"/>
        <v/>
      </c>
      <c r="E7870" s="214"/>
      <c r="F7870" s="215">
        <f t="shared" si="2358"/>
        <v>0</v>
      </c>
      <c r="G7870" s="281">
        <f t="shared" si="2360"/>
        <v>0</v>
      </c>
    </row>
    <row r="7871" spans="1:123" s="218" customFormat="1" ht="24" customHeight="1" x14ac:dyDescent="0.2">
      <c r="A7871" s="213" t="str">
        <f t="shared" si="2356"/>
        <v/>
      </c>
      <c r="B7871" s="211" t="str">
        <f t="shared" si="2359"/>
        <v/>
      </c>
      <c r="C7871" s="212"/>
      <c r="D7871" s="213" t="str">
        <f t="shared" si="2357"/>
        <v/>
      </c>
      <c r="E7871" s="214"/>
      <c r="F7871" s="215">
        <f t="shared" si="2358"/>
        <v>0</v>
      </c>
      <c r="G7871" s="281">
        <f t="shared" si="2360"/>
        <v>0</v>
      </c>
    </row>
    <row r="7872" spans="1:123" s="218" customFormat="1" ht="24" customHeight="1" x14ac:dyDescent="0.2">
      <c r="A7872" s="213" t="str">
        <f t="shared" si="2356"/>
        <v/>
      </c>
      <c r="B7872" s="211" t="str">
        <f t="shared" si="2359"/>
        <v/>
      </c>
      <c r="C7872" s="212"/>
      <c r="D7872" s="213" t="str">
        <f t="shared" si="2357"/>
        <v/>
      </c>
      <c r="E7872" s="214"/>
      <c r="F7872" s="215">
        <f t="shared" si="2358"/>
        <v>0</v>
      </c>
      <c r="G7872" s="281">
        <f t="shared" si="2360"/>
        <v>0</v>
      </c>
    </row>
    <row r="7873" spans="1:7" s="218" customFormat="1" ht="24" customHeight="1" x14ac:dyDescent="0.2">
      <c r="A7873" s="213" t="str">
        <f t="shared" si="2356"/>
        <v/>
      </c>
      <c r="B7873" s="211" t="str">
        <f t="shared" si="2359"/>
        <v/>
      </c>
      <c r="C7873" s="212"/>
      <c r="D7873" s="213" t="str">
        <f t="shared" si="2357"/>
        <v/>
      </c>
      <c r="E7873" s="214"/>
      <c r="F7873" s="215">
        <f t="shared" si="2358"/>
        <v>0</v>
      </c>
      <c r="G7873" s="281">
        <f t="shared" si="2360"/>
        <v>0</v>
      </c>
    </row>
    <row r="7874" spans="1:7" s="218" customFormat="1" ht="24" customHeight="1" x14ac:dyDescent="0.2">
      <c r="A7874" s="213" t="str">
        <f t="shared" si="2356"/>
        <v/>
      </c>
      <c r="B7874" s="211" t="str">
        <f t="shared" si="2359"/>
        <v/>
      </c>
      <c r="C7874" s="212"/>
      <c r="D7874" s="213" t="str">
        <f t="shared" si="2357"/>
        <v/>
      </c>
      <c r="E7874" s="214"/>
      <c r="F7874" s="215">
        <f t="shared" si="2358"/>
        <v>0</v>
      </c>
      <c r="G7874" s="281">
        <f t="shared" si="2360"/>
        <v>0</v>
      </c>
    </row>
    <row r="7875" spans="1:7" s="218" customFormat="1" ht="24" customHeight="1" x14ac:dyDescent="0.2">
      <c r="A7875" s="213" t="str">
        <f t="shared" si="2356"/>
        <v/>
      </c>
      <c r="B7875" s="211" t="str">
        <f t="shared" si="2359"/>
        <v/>
      </c>
      <c r="C7875" s="212"/>
      <c r="D7875" s="213" t="str">
        <f t="shared" si="2357"/>
        <v/>
      </c>
      <c r="E7875" s="214"/>
      <c r="F7875" s="216">
        <f t="shared" si="2358"/>
        <v>0</v>
      </c>
      <c r="G7875" s="281">
        <f t="shared" si="2360"/>
        <v>0</v>
      </c>
    </row>
    <row r="7876" spans="1:7" ht="24" customHeight="1" x14ac:dyDescent="0.2">
      <c r="A7876" s="282"/>
      <c r="B7876" s="95"/>
      <c r="C7876" s="95"/>
      <c r="D7876" s="101"/>
      <c r="E7876" s="102"/>
      <c r="F7876" s="268" t="s">
        <v>31</v>
      </c>
      <c r="G7876" s="283">
        <f>SUBTOTAL(9,G7862:G7875)</f>
        <v>0</v>
      </c>
    </row>
    <row r="7877" spans="1:7" ht="24" customHeight="1" x14ac:dyDescent="0.2">
      <c r="A7877" s="282"/>
      <c r="B7877" s="95"/>
      <c r="C7877" s="266" t="s">
        <v>605</v>
      </c>
      <c r="D7877" s="101"/>
      <c r="E7877" s="102"/>
      <c r="F7877" s="103"/>
      <c r="G7877" s="284"/>
    </row>
    <row r="7878" spans="1:7" s="218" customFormat="1"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1">
        <f>ROUND(E7878*F7878,2)</f>
        <v>0</v>
      </c>
    </row>
    <row r="7879" spans="1:7" s="218" customFormat="1" ht="24" customHeight="1" x14ac:dyDescent="0.2">
      <c r="A7879" s="213" t="str">
        <f t="shared" si="2361"/>
        <v/>
      </c>
      <c r="B7879" s="211">
        <f t="shared" si="2362"/>
        <v>0</v>
      </c>
      <c r="C7879" s="212"/>
      <c r="D7879" s="213" t="str">
        <f t="shared" si="2363"/>
        <v/>
      </c>
      <c r="E7879" s="214"/>
      <c r="F7879" s="217">
        <f t="shared" si="2364"/>
        <v>0</v>
      </c>
      <c r="G7879" s="281">
        <f>ROUND(E7879*F7879,2)</f>
        <v>0</v>
      </c>
    </row>
    <row r="7880" spans="1:7" s="218" customFormat="1" ht="24" customHeight="1" x14ac:dyDescent="0.2">
      <c r="A7880" s="213" t="str">
        <f t="shared" si="2361"/>
        <v/>
      </c>
      <c r="B7880" s="211">
        <f t="shared" si="2362"/>
        <v>0</v>
      </c>
      <c r="C7880" s="212"/>
      <c r="D7880" s="213" t="str">
        <f t="shared" si="2363"/>
        <v/>
      </c>
      <c r="E7880" s="214"/>
      <c r="F7880" s="217">
        <f t="shared" si="2364"/>
        <v>0</v>
      </c>
      <c r="G7880" s="281">
        <f t="shared" ref="G7880:G7885" si="2365">ROUND(E7880*F7880,2)</f>
        <v>0</v>
      </c>
    </row>
    <row r="7881" spans="1:7" s="218" customFormat="1" ht="24" customHeight="1" x14ac:dyDescent="0.2">
      <c r="A7881" s="213" t="str">
        <f t="shared" si="2361"/>
        <v/>
      </c>
      <c r="B7881" s="211">
        <f t="shared" si="2362"/>
        <v>0</v>
      </c>
      <c r="C7881" s="212"/>
      <c r="D7881" s="213" t="str">
        <f t="shared" si="2363"/>
        <v/>
      </c>
      <c r="E7881" s="214"/>
      <c r="F7881" s="217">
        <f t="shared" si="2364"/>
        <v>0</v>
      </c>
      <c r="G7881" s="281">
        <f t="shared" si="2365"/>
        <v>0</v>
      </c>
    </row>
    <row r="7882" spans="1:7" s="218" customFormat="1" ht="24" customHeight="1" x14ac:dyDescent="0.2">
      <c r="A7882" s="213" t="str">
        <f t="shared" si="2361"/>
        <v/>
      </c>
      <c r="B7882" s="211">
        <f t="shared" si="2362"/>
        <v>0</v>
      </c>
      <c r="C7882" s="212"/>
      <c r="D7882" s="213" t="str">
        <f t="shared" si="2363"/>
        <v/>
      </c>
      <c r="E7882" s="214"/>
      <c r="F7882" s="215">
        <f t="shared" si="2364"/>
        <v>0</v>
      </c>
      <c r="G7882" s="281">
        <f t="shared" si="2365"/>
        <v>0</v>
      </c>
    </row>
    <row r="7883" spans="1:7" s="218" customFormat="1" ht="24" customHeight="1" x14ac:dyDescent="0.2">
      <c r="A7883" s="213" t="str">
        <f t="shared" si="2361"/>
        <v/>
      </c>
      <c r="B7883" s="211">
        <f t="shared" si="2362"/>
        <v>0</v>
      </c>
      <c r="C7883" s="212"/>
      <c r="D7883" s="213" t="str">
        <f t="shared" si="2363"/>
        <v/>
      </c>
      <c r="E7883" s="214"/>
      <c r="F7883" s="215">
        <f t="shared" si="2364"/>
        <v>0</v>
      </c>
      <c r="G7883" s="281">
        <f t="shared" si="2365"/>
        <v>0</v>
      </c>
    </row>
    <row r="7884" spans="1:7" s="218" customFormat="1" ht="24" customHeight="1" x14ac:dyDescent="0.2">
      <c r="A7884" s="213" t="str">
        <f t="shared" si="2361"/>
        <v/>
      </c>
      <c r="B7884" s="211">
        <f t="shared" si="2362"/>
        <v>0</v>
      </c>
      <c r="C7884" s="212"/>
      <c r="D7884" s="213" t="str">
        <f t="shared" si="2363"/>
        <v/>
      </c>
      <c r="E7884" s="214"/>
      <c r="F7884" s="215">
        <f t="shared" si="2364"/>
        <v>0</v>
      </c>
      <c r="G7884" s="281">
        <f t="shared" si="2365"/>
        <v>0</v>
      </c>
    </row>
    <row r="7885" spans="1:7" s="218" customFormat="1" ht="24" customHeight="1" x14ac:dyDescent="0.2">
      <c r="A7885" s="213" t="str">
        <f t="shared" si="2361"/>
        <v/>
      </c>
      <c r="B7885" s="211">
        <f t="shared" si="2362"/>
        <v>0</v>
      </c>
      <c r="C7885" s="212"/>
      <c r="D7885" s="213" t="str">
        <f t="shared" si="2363"/>
        <v/>
      </c>
      <c r="E7885" s="214"/>
      <c r="F7885" s="215">
        <f t="shared" si="2364"/>
        <v>0</v>
      </c>
      <c r="G7885" s="281">
        <f t="shared" si="2365"/>
        <v>0</v>
      </c>
    </row>
    <row r="7886" spans="1:7" ht="24" customHeight="1" x14ac:dyDescent="0.2">
      <c r="A7886" s="282"/>
      <c r="B7886" s="95"/>
      <c r="C7886" s="95"/>
      <c r="D7886" s="101"/>
      <c r="E7886" s="102"/>
      <c r="F7886" s="268" t="s">
        <v>32</v>
      </c>
      <c r="G7886" s="283">
        <f>SUBTOTAL(9,G7878:G7885)</f>
        <v>0</v>
      </c>
    </row>
    <row r="7887" spans="1:7" ht="24" customHeight="1" x14ac:dyDescent="0.2">
      <c r="A7887" s="282"/>
      <c r="B7887" s="95"/>
      <c r="C7887" s="266" t="s">
        <v>606</v>
      </c>
      <c r="D7887" s="101"/>
      <c r="E7887" s="102"/>
      <c r="F7887" s="103"/>
      <c r="G7887" s="284"/>
    </row>
    <row r="7888" spans="1:7" s="218" customFormat="1"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1">
        <f t="shared" ref="G7888:G7896" si="2370">ROUND(E7888*F7888,2)</f>
        <v>0</v>
      </c>
    </row>
    <row r="7889" spans="1:7" s="218" customFormat="1" ht="24" customHeight="1" x14ac:dyDescent="0.2">
      <c r="A7889" s="213" t="str">
        <f t="shared" si="2366"/>
        <v/>
      </c>
      <c r="B7889" s="211" t="str">
        <f t="shared" si="2367"/>
        <v/>
      </c>
      <c r="C7889" s="212"/>
      <c r="D7889" s="213" t="str">
        <f t="shared" si="2368"/>
        <v/>
      </c>
      <c r="E7889" s="214"/>
      <c r="F7889" s="215">
        <f t="shared" si="2369"/>
        <v>0</v>
      </c>
      <c r="G7889" s="281">
        <f t="shared" si="2370"/>
        <v>0</v>
      </c>
    </row>
    <row r="7890" spans="1:7" s="218" customFormat="1" ht="24" customHeight="1" x14ac:dyDescent="0.2">
      <c r="A7890" s="213" t="str">
        <f t="shared" si="2366"/>
        <v/>
      </c>
      <c r="B7890" s="211" t="str">
        <f t="shared" si="2367"/>
        <v/>
      </c>
      <c r="C7890" s="212"/>
      <c r="D7890" s="213" t="str">
        <f t="shared" si="2368"/>
        <v/>
      </c>
      <c r="E7890" s="214"/>
      <c r="F7890" s="215">
        <f t="shared" si="2369"/>
        <v>0</v>
      </c>
      <c r="G7890" s="281">
        <f t="shared" si="2370"/>
        <v>0</v>
      </c>
    </row>
    <row r="7891" spans="1:7" s="218" customFormat="1" ht="24" customHeight="1" x14ac:dyDescent="0.2">
      <c r="A7891" s="213" t="str">
        <f t="shared" si="2366"/>
        <v/>
      </c>
      <c r="B7891" s="211" t="str">
        <f t="shared" si="2367"/>
        <v/>
      </c>
      <c r="C7891" s="212"/>
      <c r="D7891" s="213" t="str">
        <f t="shared" si="2368"/>
        <v/>
      </c>
      <c r="E7891" s="214"/>
      <c r="F7891" s="215">
        <f t="shared" si="2369"/>
        <v>0</v>
      </c>
      <c r="G7891" s="281">
        <f t="shared" si="2370"/>
        <v>0</v>
      </c>
    </row>
    <row r="7892" spans="1:7" s="218" customFormat="1" ht="24" customHeight="1" x14ac:dyDescent="0.2">
      <c r="A7892" s="213" t="str">
        <f t="shared" si="2366"/>
        <v/>
      </c>
      <c r="B7892" s="211" t="str">
        <f t="shared" si="2367"/>
        <v/>
      </c>
      <c r="C7892" s="212"/>
      <c r="D7892" s="213" t="str">
        <f t="shared" si="2368"/>
        <v/>
      </c>
      <c r="E7892" s="214"/>
      <c r="F7892" s="215">
        <f t="shared" si="2369"/>
        <v>0</v>
      </c>
      <c r="G7892" s="281">
        <f t="shared" si="2370"/>
        <v>0</v>
      </c>
    </row>
    <row r="7893" spans="1:7" s="218" customFormat="1" ht="24" customHeight="1" x14ac:dyDescent="0.2">
      <c r="A7893" s="213" t="str">
        <f t="shared" si="2366"/>
        <v/>
      </c>
      <c r="B7893" s="211" t="str">
        <f t="shared" si="2367"/>
        <v/>
      </c>
      <c r="C7893" s="212"/>
      <c r="D7893" s="213" t="str">
        <f t="shared" si="2368"/>
        <v/>
      </c>
      <c r="E7893" s="214"/>
      <c r="F7893" s="215">
        <f t="shared" si="2369"/>
        <v>0</v>
      </c>
      <c r="G7893" s="281">
        <f t="shared" si="2370"/>
        <v>0</v>
      </c>
    </row>
    <row r="7894" spans="1:7" s="218" customFormat="1" ht="24" customHeight="1" x14ac:dyDescent="0.2">
      <c r="A7894" s="213" t="str">
        <f t="shared" si="2366"/>
        <v/>
      </c>
      <c r="B7894" s="211" t="str">
        <f t="shared" si="2367"/>
        <v/>
      </c>
      <c r="C7894" s="212"/>
      <c r="D7894" s="213" t="str">
        <f t="shared" si="2368"/>
        <v/>
      </c>
      <c r="E7894" s="214"/>
      <c r="F7894" s="215">
        <f t="shared" si="2369"/>
        <v>0</v>
      </c>
      <c r="G7894" s="281">
        <f t="shared" si="2370"/>
        <v>0</v>
      </c>
    </row>
    <row r="7895" spans="1:7" s="218" customFormat="1" ht="24" customHeight="1" x14ac:dyDescent="0.2">
      <c r="A7895" s="213" t="str">
        <f t="shared" si="2366"/>
        <v/>
      </c>
      <c r="B7895" s="211" t="str">
        <f t="shared" si="2367"/>
        <v/>
      </c>
      <c r="C7895" s="212"/>
      <c r="D7895" s="213" t="str">
        <f t="shared" si="2368"/>
        <v/>
      </c>
      <c r="E7895" s="214"/>
      <c r="F7895" s="215">
        <f t="shared" si="2369"/>
        <v>0</v>
      </c>
      <c r="G7895" s="281">
        <f t="shared" si="2370"/>
        <v>0</v>
      </c>
    </row>
    <row r="7896" spans="1:7" s="218" customFormat="1" ht="24" customHeight="1" x14ac:dyDescent="0.2">
      <c r="A7896" s="213" t="str">
        <f t="shared" si="2366"/>
        <v/>
      </c>
      <c r="B7896" s="211" t="str">
        <f t="shared" si="2367"/>
        <v/>
      </c>
      <c r="C7896" s="212"/>
      <c r="D7896" s="213" t="str">
        <f t="shared" si="2368"/>
        <v/>
      </c>
      <c r="E7896" s="214"/>
      <c r="F7896" s="215">
        <f t="shared" si="2369"/>
        <v>0</v>
      </c>
      <c r="G7896" s="281">
        <f t="shared" si="2370"/>
        <v>0</v>
      </c>
    </row>
    <row r="7897" spans="1:7" ht="24" customHeight="1" x14ac:dyDescent="0.2">
      <c r="A7897" s="285"/>
      <c r="B7897" s="101"/>
      <c r="C7897" s="95"/>
      <c r="D7897" s="101"/>
      <c r="E7897" s="102"/>
      <c r="F7897" s="268" t="s">
        <v>33</v>
      </c>
      <c r="G7897" s="283">
        <f>SUBTOTAL(9,G7888:G7896)</f>
        <v>0</v>
      </c>
    </row>
    <row r="7898" spans="1:7" ht="24" customHeight="1" x14ac:dyDescent="0.2">
      <c r="A7898" s="286"/>
      <c r="B7898" s="101"/>
      <c r="C7898" s="95"/>
      <c r="D7898" s="101"/>
      <c r="E7898" s="102"/>
      <c r="F7898" s="103"/>
      <c r="G7898" s="284"/>
    </row>
    <row r="7899" spans="1:7" ht="24" customHeight="1" x14ac:dyDescent="0.2">
      <c r="A7899" s="287" t="str">
        <f>B7857</f>
        <v/>
      </c>
      <c r="B7899" s="288" t="str">
        <f>C7857</f>
        <v/>
      </c>
      <c r="C7899" s="109"/>
      <c r="D7899" s="109" t="s">
        <v>34</v>
      </c>
      <c r="E7899" s="110"/>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7" t="str">
        <f>Comitente</f>
        <v>CA.ME. SAN JUAN SOCIEDAD DEL ESTADO</v>
      </c>
      <c r="C7902" s="92"/>
      <c r="D7902" s="98"/>
      <c r="E7902" s="98"/>
      <c r="F7902" s="99"/>
      <c r="G7902" s="273"/>
    </row>
    <row r="7903" spans="1:7" ht="24" customHeight="1" x14ac:dyDescent="0.2">
      <c r="A7903" s="272" t="s">
        <v>603</v>
      </c>
      <c r="B7903" s="97">
        <f>Contratista</f>
        <v>0</v>
      </c>
      <c r="C7903" s="93"/>
      <c r="D7903" s="93"/>
      <c r="E7903" s="93"/>
      <c r="F7903" s="100"/>
      <c r="G7903" s="274"/>
    </row>
    <row r="7904" spans="1:7" ht="24" customHeight="1" x14ac:dyDescent="0.2">
      <c r="A7904" s="272" t="s">
        <v>24</v>
      </c>
      <c r="B7904" s="97" t="str">
        <f>Obra</f>
        <v>CIERRE PERIMETRAL - OBRA CIVIL Ca.Me. SAN JUAN S.E.</v>
      </c>
      <c r="C7904" s="93"/>
      <c r="D7904" s="93"/>
      <c r="E7904" s="93"/>
      <c r="F7904" s="100" t="s">
        <v>38</v>
      </c>
      <c r="G7904" s="275">
        <f>Fecha_Base</f>
        <v>44711</v>
      </c>
    </row>
    <row r="7905" spans="1:123" ht="24" customHeight="1" x14ac:dyDescent="0.2">
      <c r="A7905" s="276" t="s">
        <v>601</v>
      </c>
      <c r="B7905" s="94" t="str">
        <f>Ubicación</f>
        <v>DEPARTAMENTO SARMIENTO</v>
      </c>
      <c r="C7905" s="94"/>
      <c r="D7905" s="101"/>
      <c r="E7905" s="102"/>
      <c r="F7905" s="103"/>
      <c r="G7905" s="277"/>
    </row>
    <row r="7906" spans="1:123" ht="24" customHeight="1" x14ac:dyDescent="0.2">
      <c r="A7906" s="276" t="s">
        <v>39</v>
      </c>
      <c r="B7906" s="104" t="str">
        <f>IFERROR(VALUE(LEFT(B7907,FIND(".",B7907)-1)),"")</f>
        <v/>
      </c>
      <c r="C7906" s="95" t="str">
        <f>IFERROR(VLOOKUP(B7906,Tabla_CyP,2,FALSE),"")</f>
        <v/>
      </c>
      <c r="D7906" s="95"/>
      <c r="E7906" s="102"/>
      <c r="F7906" s="103"/>
      <c r="G7906" s="277"/>
    </row>
    <row r="7907" spans="1:123" ht="24" customHeight="1" x14ac:dyDescent="0.2">
      <c r="A7907" s="276" t="s">
        <v>25</v>
      </c>
      <c r="B7907" s="105" t="str">
        <f>IFERROR(VLOOKUP(COUNTIF($A$1:A7907,"ANALISIS DE PRECIOS"),Tabla_NumeroItem,2,FALSE),"")</f>
        <v/>
      </c>
      <c r="C7907" s="95" t="str">
        <f>IFERROR(VLOOKUP(B7907,Tabla_CyP,2,FALSE),"")</f>
        <v/>
      </c>
      <c r="D7907" s="101"/>
      <c r="E7907" s="102"/>
      <c r="F7907" s="100" t="s">
        <v>26</v>
      </c>
      <c r="G7907" s="278" t="str">
        <f>IFERROR(VLOOKUP(B7907,Tabla_CyP,4,FALSE),"")</f>
        <v/>
      </c>
    </row>
    <row r="7908" spans="1:123" ht="24" customHeight="1" x14ac:dyDescent="0.2">
      <c r="A7908" s="276"/>
      <c r="B7908" s="94"/>
      <c r="C7908" s="95"/>
      <c r="D7908" s="101"/>
      <c r="E7908" s="102"/>
      <c r="F7908" s="103"/>
      <c r="G7908" s="277"/>
    </row>
    <row r="7909" spans="1:123" ht="24" customHeight="1" x14ac:dyDescent="0.2">
      <c r="A7909" s="378" t="s">
        <v>507</v>
      </c>
      <c r="B7909" s="379"/>
      <c r="C7909" s="380" t="s">
        <v>0</v>
      </c>
      <c r="D7909" s="380" t="s">
        <v>27</v>
      </c>
      <c r="E7909" s="386" t="s">
        <v>28</v>
      </c>
      <c r="F7909" s="388" t="s">
        <v>29</v>
      </c>
      <c r="G7909" s="388" t="s">
        <v>30</v>
      </c>
    </row>
    <row r="7910" spans="1:123" s="107" customFormat="1" ht="24" customHeight="1" x14ac:dyDescent="0.2">
      <c r="A7910" s="106" t="s">
        <v>508</v>
      </c>
      <c r="B7910" s="106" t="s">
        <v>509</v>
      </c>
      <c r="C7910" s="381"/>
      <c r="D7910" s="381"/>
      <c r="E7910" s="387"/>
      <c r="F7910" s="389"/>
      <c r="G7910" s="389"/>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customHeight="1" x14ac:dyDescent="0.2">
      <c r="A7911" s="279"/>
      <c r="B7911" s="108"/>
      <c r="C7911" s="267" t="s">
        <v>604</v>
      </c>
      <c r="D7911" s="109"/>
      <c r="E7911" s="110"/>
      <c r="F7911" s="111"/>
      <c r="G7911" s="280"/>
    </row>
    <row r="7912" spans="1:123" s="218" customFormat="1"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1">
        <f>ROUND(E7912*F7912,2)</f>
        <v>0</v>
      </c>
    </row>
    <row r="7913" spans="1:123" s="218" customFormat="1"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1">
        <f t="shared" ref="G7913:G7925" si="2375">ROUND(E7913*F7913,2)</f>
        <v>0</v>
      </c>
    </row>
    <row r="7914" spans="1:123" s="218" customFormat="1" ht="24" customHeight="1" x14ac:dyDescent="0.2">
      <c r="A7914" s="213" t="str">
        <f t="shared" si="2371"/>
        <v/>
      </c>
      <c r="B7914" s="211" t="str">
        <f t="shared" si="2374"/>
        <v/>
      </c>
      <c r="C7914" s="212"/>
      <c r="D7914" s="213" t="str">
        <f t="shared" si="2372"/>
        <v/>
      </c>
      <c r="E7914" s="214"/>
      <c r="F7914" s="215">
        <f t="shared" si="2373"/>
        <v>0</v>
      </c>
      <c r="G7914" s="281">
        <f t="shared" si="2375"/>
        <v>0</v>
      </c>
    </row>
    <row r="7915" spans="1:123" s="218" customFormat="1" ht="24" customHeight="1" x14ac:dyDescent="0.2">
      <c r="A7915" s="213" t="str">
        <f t="shared" si="2371"/>
        <v/>
      </c>
      <c r="B7915" s="211" t="str">
        <f t="shared" si="2374"/>
        <v/>
      </c>
      <c r="C7915" s="212"/>
      <c r="D7915" s="213" t="str">
        <f t="shared" si="2372"/>
        <v/>
      </c>
      <c r="E7915" s="214"/>
      <c r="F7915" s="215">
        <f t="shared" si="2373"/>
        <v>0</v>
      </c>
      <c r="G7915" s="281">
        <f t="shared" si="2375"/>
        <v>0</v>
      </c>
    </row>
    <row r="7916" spans="1:123" s="218" customFormat="1" ht="24" customHeight="1" x14ac:dyDescent="0.2">
      <c r="A7916" s="213" t="str">
        <f t="shared" si="2371"/>
        <v/>
      </c>
      <c r="B7916" s="211" t="str">
        <f t="shared" si="2374"/>
        <v/>
      </c>
      <c r="C7916" s="212"/>
      <c r="D7916" s="213" t="str">
        <f t="shared" si="2372"/>
        <v/>
      </c>
      <c r="E7916" s="214"/>
      <c r="F7916" s="215">
        <f t="shared" si="2373"/>
        <v>0</v>
      </c>
      <c r="G7916" s="281">
        <f t="shared" si="2375"/>
        <v>0</v>
      </c>
    </row>
    <row r="7917" spans="1:123" s="218" customFormat="1" ht="24" customHeight="1" x14ac:dyDescent="0.2">
      <c r="A7917" s="213" t="str">
        <f t="shared" si="2371"/>
        <v/>
      </c>
      <c r="B7917" s="211" t="str">
        <f t="shared" si="2374"/>
        <v/>
      </c>
      <c r="C7917" s="212"/>
      <c r="D7917" s="213" t="str">
        <f t="shared" si="2372"/>
        <v/>
      </c>
      <c r="E7917" s="214"/>
      <c r="F7917" s="215">
        <f t="shared" si="2373"/>
        <v>0</v>
      </c>
      <c r="G7917" s="281">
        <f t="shared" si="2375"/>
        <v>0</v>
      </c>
    </row>
    <row r="7918" spans="1:123" s="218" customFormat="1" ht="24" customHeight="1" x14ac:dyDescent="0.2">
      <c r="A7918" s="213" t="str">
        <f t="shared" si="2371"/>
        <v/>
      </c>
      <c r="B7918" s="211" t="str">
        <f t="shared" si="2374"/>
        <v/>
      </c>
      <c r="C7918" s="212"/>
      <c r="D7918" s="213" t="str">
        <f t="shared" si="2372"/>
        <v/>
      </c>
      <c r="E7918" s="214"/>
      <c r="F7918" s="215">
        <f t="shared" si="2373"/>
        <v>0</v>
      </c>
      <c r="G7918" s="281">
        <f t="shared" si="2375"/>
        <v>0</v>
      </c>
    </row>
    <row r="7919" spans="1:123" s="218" customFormat="1" ht="24" customHeight="1" x14ac:dyDescent="0.2">
      <c r="A7919" s="213" t="str">
        <f t="shared" si="2371"/>
        <v/>
      </c>
      <c r="B7919" s="211" t="str">
        <f t="shared" si="2374"/>
        <v/>
      </c>
      <c r="C7919" s="212"/>
      <c r="D7919" s="213" t="str">
        <f t="shared" si="2372"/>
        <v/>
      </c>
      <c r="E7919" s="214"/>
      <c r="F7919" s="215">
        <f t="shared" si="2373"/>
        <v>0</v>
      </c>
      <c r="G7919" s="281">
        <f t="shared" si="2375"/>
        <v>0</v>
      </c>
    </row>
    <row r="7920" spans="1:123" s="218" customFormat="1" ht="24" customHeight="1" x14ac:dyDescent="0.2">
      <c r="A7920" s="213" t="str">
        <f t="shared" si="2371"/>
        <v/>
      </c>
      <c r="B7920" s="211" t="str">
        <f t="shared" si="2374"/>
        <v/>
      </c>
      <c r="C7920" s="212"/>
      <c r="D7920" s="213" t="str">
        <f t="shared" si="2372"/>
        <v/>
      </c>
      <c r="E7920" s="214"/>
      <c r="F7920" s="215">
        <f t="shared" si="2373"/>
        <v>0</v>
      </c>
      <c r="G7920" s="281">
        <f t="shared" si="2375"/>
        <v>0</v>
      </c>
    </row>
    <row r="7921" spans="1:7" s="218" customFormat="1" ht="24" customHeight="1" x14ac:dyDescent="0.2">
      <c r="A7921" s="213" t="str">
        <f t="shared" si="2371"/>
        <v/>
      </c>
      <c r="B7921" s="211" t="str">
        <f t="shared" si="2374"/>
        <v/>
      </c>
      <c r="C7921" s="212"/>
      <c r="D7921" s="213" t="str">
        <f t="shared" si="2372"/>
        <v/>
      </c>
      <c r="E7921" s="214"/>
      <c r="F7921" s="215">
        <f t="shared" si="2373"/>
        <v>0</v>
      </c>
      <c r="G7921" s="281">
        <f t="shared" si="2375"/>
        <v>0</v>
      </c>
    </row>
    <row r="7922" spans="1:7" s="218" customFormat="1" ht="24" customHeight="1" x14ac:dyDescent="0.2">
      <c r="A7922" s="213" t="str">
        <f t="shared" si="2371"/>
        <v/>
      </c>
      <c r="B7922" s="211" t="str">
        <f t="shared" si="2374"/>
        <v/>
      </c>
      <c r="C7922" s="212"/>
      <c r="D7922" s="213" t="str">
        <f t="shared" si="2372"/>
        <v/>
      </c>
      <c r="E7922" s="214"/>
      <c r="F7922" s="215">
        <f t="shared" si="2373"/>
        <v>0</v>
      </c>
      <c r="G7922" s="281">
        <f t="shared" si="2375"/>
        <v>0</v>
      </c>
    </row>
    <row r="7923" spans="1:7" s="218" customFormat="1" ht="24" customHeight="1" x14ac:dyDescent="0.2">
      <c r="A7923" s="213" t="str">
        <f t="shared" si="2371"/>
        <v/>
      </c>
      <c r="B7923" s="211" t="str">
        <f t="shared" si="2374"/>
        <v/>
      </c>
      <c r="C7923" s="212"/>
      <c r="D7923" s="213" t="str">
        <f t="shared" si="2372"/>
        <v/>
      </c>
      <c r="E7923" s="214"/>
      <c r="F7923" s="215">
        <f t="shared" si="2373"/>
        <v>0</v>
      </c>
      <c r="G7923" s="281">
        <f t="shared" si="2375"/>
        <v>0</v>
      </c>
    </row>
    <row r="7924" spans="1:7" s="218" customFormat="1" ht="24" customHeight="1" x14ac:dyDescent="0.2">
      <c r="A7924" s="213" t="str">
        <f t="shared" si="2371"/>
        <v/>
      </c>
      <c r="B7924" s="211" t="str">
        <f t="shared" si="2374"/>
        <v/>
      </c>
      <c r="C7924" s="212"/>
      <c r="D7924" s="213" t="str">
        <f t="shared" si="2372"/>
        <v/>
      </c>
      <c r="E7924" s="214"/>
      <c r="F7924" s="215">
        <f t="shared" si="2373"/>
        <v>0</v>
      </c>
      <c r="G7924" s="281">
        <f t="shared" si="2375"/>
        <v>0</v>
      </c>
    </row>
    <row r="7925" spans="1:7" s="218" customFormat="1" ht="24" customHeight="1" x14ac:dyDescent="0.2">
      <c r="A7925" s="213" t="str">
        <f t="shared" si="2371"/>
        <v/>
      </c>
      <c r="B7925" s="211" t="str">
        <f t="shared" si="2374"/>
        <v/>
      </c>
      <c r="C7925" s="212"/>
      <c r="D7925" s="213" t="str">
        <f t="shared" si="2372"/>
        <v/>
      </c>
      <c r="E7925" s="214"/>
      <c r="F7925" s="216">
        <f t="shared" si="2373"/>
        <v>0</v>
      </c>
      <c r="G7925" s="281">
        <f t="shared" si="2375"/>
        <v>0</v>
      </c>
    </row>
    <row r="7926" spans="1:7" ht="24" customHeight="1" x14ac:dyDescent="0.2">
      <c r="A7926" s="282"/>
      <c r="B7926" s="95"/>
      <c r="C7926" s="95"/>
      <c r="D7926" s="101"/>
      <c r="E7926" s="102"/>
      <c r="F7926" s="268" t="s">
        <v>31</v>
      </c>
      <c r="G7926" s="283">
        <f>SUBTOTAL(9,G7912:G7925)</f>
        <v>0</v>
      </c>
    </row>
    <row r="7927" spans="1:7" ht="24" customHeight="1" x14ac:dyDescent="0.2">
      <c r="A7927" s="282"/>
      <c r="B7927" s="95"/>
      <c r="C7927" s="266" t="s">
        <v>605</v>
      </c>
      <c r="D7927" s="101"/>
      <c r="E7927" s="102"/>
      <c r="F7927" s="103"/>
      <c r="G7927" s="284"/>
    </row>
    <row r="7928" spans="1:7" s="218" customFormat="1"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1">
        <f>ROUND(E7928*F7928,2)</f>
        <v>0</v>
      </c>
    </row>
    <row r="7929" spans="1:7" s="218" customFormat="1" ht="24" customHeight="1" x14ac:dyDescent="0.2">
      <c r="A7929" s="213" t="str">
        <f t="shared" si="2376"/>
        <v/>
      </c>
      <c r="B7929" s="211">
        <f t="shared" si="2377"/>
        <v>0</v>
      </c>
      <c r="C7929" s="212"/>
      <c r="D7929" s="213" t="str">
        <f t="shared" si="2378"/>
        <v/>
      </c>
      <c r="E7929" s="214"/>
      <c r="F7929" s="217">
        <f t="shared" si="2379"/>
        <v>0</v>
      </c>
      <c r="G7929" s="281">
        <f>ROUND(E7929*F7929,2)</f>
        <v>0</v>
      </c>
    </row>
    <row r="7930" spans="1:7" s="218" customFormat="1" ht="24" customHeight="1" x14ac:dyDescent="0.2">
      <c r="A7930" s="213" t="str">
        <f t="shared" si="2376"/>
        <v/>
      </c>
      <c r="B7930" s="211">
        <f t="shared" si="2377"/>
        <v>0</v>
      </c>
      <c r="C7930" s="212"/>
      <c r="D7930" s="213" t="str">
        <f t="shared" si="2378"/>
        <v/>
      </c>
      <c r="E7930" s="214"/>
      <c r="F7930" s="217">
        <f t="shared" si="2379"/>
        <v>0</v>
      </c>
      <c r="G7930" s="281">
        <f t="shared" ref="G7930:G7935" si="2380">ROUND(E7930*F7930,2)</f>
        <v>0</v>
      </c>
    </row>
    <row r="7931" spans="1:7" s="218" customFormat="1" ht="24" customHeight="1" x14ac:dyDescent="0.2">
      <c r="A7931" s="213" t="str">
        <f t="shared" si="2376"/>
        <v/>
      </c>
      <c r="B7931" s="211">
        <f t="shared" si="2377"/>
        <v>0</v>
      </c>
      <c r="C7931" s="212"/>
      <c r="D7931" s="213" t="str">
        <f t="shared" si="2378"/>
        <v/>
      </c>
      <c r="E7931" s="214"/>
      <c r="F7931" s="217">
        <f t="shared" si="2379"/>
        <v>0</v>
      </c>
      <c r="G7931" s="281">
        <f t="shared" si="2380"/>
        <v>0</v>
      </c>
    </row>
    <row r="7932" spans="1:7" s="218" customFormat="1" ht="24" customHeight="1" x14ac:dyDescent="0.2">
      <c r="A7932" s="213" t="str">
        <f t="shared" si="2376"/>
        <v/>
      </c>
      <c r="B7932" s="211">
        <f t="shared" si="2377"/>
        <v>0</v>
      </c>
      <c r="C7932" s="212"/>
      <c r="D7932" s="213" t="str">
        <f t="shared" si="2378"/>
        <v/>
      </c>
      <c r="E7932" s="214"/>
      <c r="F7932" s="215">
        <f t="shared" si="2379"/>
        <v>0</v>
      </c>
      <c r="G7932" s="281">
        <f t="shared" si="2380"/>
        <v>0</v>
      </c>
    </row>
    <row r="7933" spans="1:7" s="218" customFormat="1" ht="24" customHeight="1" x14ac:dyDescent="0.2">
      <c r="A7933" s="213" t="str">
        <f t="shared" si="2376"/>
        <v/>
      </c>
      <c r="B7933" s="211">
        <f t="shared" si="2377"/>
        <v>0</v>
      </c>
      <c r="C7933" s="212"/>
      <c r="D7933" s="213" t="str">
        <f t="shared" si="2378"/>
        <v/>
      </c>
      <c r="E7933" s="214"/>
      <c r="F7933" s="215">
        <f t="shared" si="2379"/>
        <v>0</v>
      </c>
      <c r="G7933" s="281">
        <f t="shared" si="2380"/>
        <v>0</v>
      </c>
    </row>
    <row r="7934" spans="1:7" s="218" customFormat="1" ht="24" customHeight="1" x14ac:dyDescent="0.2">
      <c r="A7934" s="213" t="str">
        <f t="shared" si="2376"/>
        <v/>
      </c>
      <c r="B7934" s="211">
        <f t="shared" si="2377"/>
        <v>0</v>
      </c>
      <c r="C7934" s="212"/>
      <c r="D7934" s="213" t="str">
        <f t="shared" si="2378"/>
        <v/>
      </c>
      <c r="E7934" s="214"/>
      <c r="F7934" s="215">
        <f t="shared" si="2379"/>
        <v>0</v>
      </c>
      <c r="G7934" s="281">
        <f t="shared" si="2380"/>
        <v>0</v>
      </c>
    </row>
    <row r="7935" spans="1:7" s="218" customFormat="1" ht="24" customHeight="1" x14ac:dyDescent="0.2">
      <c r="A7935" s="213" t="str">
        <f t="shared" si="2376"/>
        <v/>
      </c>
      <c r="B7935" s="211">
        <f t="shared" si="2377"/>
        <v>0</v>
      </c>
      <c r="C7935" s="212"/>
      <c r="D7935" s="213" t="str">
        <f t="shared" si="2378"/>
        <v/>
      </c>
      <c r="E7935" s="214"/>
      <c r="F7935" s="215">
        <f t="shared" si="2379"/>
        <v>0</v>
      </c>
      <c r="G7935" s="281">
        <f t="shared" si="2380"/>
        <v>0</v>
      </c>
    </row>
    <row r="7936" spans="1:7" ht="24" customHeight="1" x14ac:dyDescent="0.2">
      <c r="A7936" s="282"/>
      <c r="B7936" s="95"/>
      <c r="C7936" s="95"/>
      <c r="D7936" s="101"/>
      <c r="E7936" s="102"/>
      <c r="F7936" s="268" t="s">
        <v>32</v>
      </c>
      <c r="G7936" s="283">
        <f>SUBTOTAL(9,G7928:G7935)</f>
        <v>0</v>
      </c>
    </row>
    <row r="7937" spans="1:7" ht="24" customHeight="1" x14ac:dyDescent="0.2">
      <c r="A7937" s="282"/>
      <c r="B7937" s="95"/>
      <c r="C7937" s="266" t="s">
        <v>606</v>
      </c>
      <c r="D7937" s="101"/>
      <c r="E7937" s="102"/>
      <c r="F7937" s="103"/>
      <c r="G7937" s="284"/>
    </row>
    <row r="7938" spans="1:7" s="218" customFormat="1"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1">
        <f t="shared" ref="G7938:G7946" si="2385">ROUND(E7938*F7938,2)</f>
        <v>0</v>
      </c>
    </row>
    <row r="7939" spans="1:7" s="218" customFormat="1" ht="24" customHeight="1" x14ac:dyDescent="0.2">
      <c r="A7939" s="213" t="str">
        <f t="shared" si="2381"/>
        <v/>
      </c>
      <c r="B7939" s="211" t="str">
        <f t="shared" si="2382"/>
        <v/>
      </c>
      <c r="C7939" s="212"/>
      <c r="D7939" s="213" t="str">
        <f t="shared" si="2383"/>
        <v/>
      </c>
      <c r="E7939" s="214"/>
      <c r="F7939" s="215">
        <f t="shared" si="2384"/>
        <v>0</v>
      </c>
      <c r="G7939" s="281">
        <f t="shared" si="2385"/>
        <v>0</v>
      </c>
    </row>
    <row r="7940" spans="1:7" s="218" customFormat="1" ht="24" customHeight="1" x14ac:dyDescent="0.2">
      <c r="A7940" s="213" t="str">
        <f t="shared" si="2381"/>
        <v/>
      </c>
      <c r="B7940" s="211" t="str">
        <f t="shared" si="2382"/>
        <v/>
      </c>
      <c r="C7940" s="212"/>
      <c r="D7940" s="213" t="str">
        <f t="shared" si="2383"/>
        <v/>
      </c>
      <c r="E7940" s="214"/>
      <c r="F7940" s="215">
        <f t="shared" si="2384"/>
        <v>0</v>
      </c>
      <c r="G7940" s="281">
        <f t="shared" si="2385"/>
        <v>0</v>
      </c>
    </row>
    <row r="7941" spans="1:7" s="218" customFormat="1" ht="24" customHeight="1" x14ac:dyDescent="0.2">
      <c r="A7941" s="213" t="str">
        <f t="shared" si="2381"/>
        <v/>
      </c>
      <c r="B7941" s="211" t="str">
        <f t="shared" si="2382"/>
        <v/>
      </c>
      <c r="C7941" s="212"/>
      <c r="D7941" s="213" t="str">
        <f t="shared" si="2383"/>
        <v/>
      </c>
      <c r="E7941" s="214"/>
      <c r="F7941" s="215">
        <f t="shared" si="2384"/>
        <v>0</v>
      </c>
      <c r="G7941" s="281">
        <f t="shared" si="2385"/>
        <v>0</v>
      </c>
    </row>
    <row r="7942" spans="1:7" s="218" customFormat="1" ht="24" customHeight="1" x14ac:dyDescent="0.2">
      <c r="A7942" s="213" t="str">
        <f t="shared" si="2381"/>
        <v/>
      </c>
      <c r="B7942" s="211" t="str">
        <f t="shared" si="2382"/>
        <v/>
      </c>
      <c r="C7942" s="212"/>
      <c r="D7942" s="213" t="str">
        <f t="shared" si="2383"/>
        <v/>
      </c>
      <c r="E7942" s="214"/>
      <c r="F7942" s="215">
        <f t="shared" si="2384"/>
        <v>0</v>
      </c>
      <c r="G7942" s="281">
        <f t="shared" si="2385"/>
        <v>0</v>
      </c>
    </row>
    <row r="7943" spans="1:7" s="218" customFormat="1" ht="24" customHeight="1" x14ac:dyDescent="0.2">
      <c r="A7943" s="213" t="str">
        <f t="shared" si="2381"/>
        <v/>
      </c>
      <c r="B7943" s="211" t="str">
        <f t="shared" si="2382"/>
        <v/>
      </c>
      <c r="C7943" s="212"/>
      <c r="D7943" s="213" t="str">
        <f t="shared" si="2383"/>
        <v/>
      </c>
      <c r="E7943" s="214"/>
      <c r="F7943" s="215">
        <f t="shared" si="2384"/>
        <v>0</v>
      </c>
      <c r="G7943" s="281">
        <f t="shared" si="2385"/>
        <v>0</v>
      </c>
    </row>
    <row r="7944" spans="1:7" s="218" customFormat="1" ht="24" customHeight="1" x14ac:dyDescent="0.2">
      <c r="A7944" s="213" t="str">
        <f t="shared" si="2381"/>
        <v/>
      </c>
      <c r="B7944" s="211" t="str">
        <f t="shared" si="2382"/>
        <v/>
      </c>
      <c r="C7944" s="212"/>
      <c r="D7944" s="213" t="str">
        <f t="shared" si="2383"/>
        <v/>
      </c>
      <c r="E7944" s="214"/>
      <c r="F7944" s="215">
        <f t="shared" si="2384"/>
        <v>0</v>
      </c>
      <c r="G7944" s="281">
        <f t="shared" si="2385"/>
        <v>0</v>
      </c>
    </row>
    <row r="7945" spans="1:7" s="218" customFormat="1" ht="24" customHeight="1" x14ac:dyDescent="0.2">
      <c r="A7945" s="213" t="str">
        <f t="shared" si="2381"/>
        <v/>
      </c>
      <c r="B7945" s="211" t="str">
        <f t="shared" si="2382"/>
        <v/>
      </c>
      <c r="C7945" s="212"/>
      <c r="D7945" s="213" t="str">
        <f t="shared" si="2383"/>
        <v/>
      </c>
      <c r="E7945" s="214"/>
      <c r="F7945" s="215">
        <f t="shared" si="2384"/>
        <v>0</v>
      </c>
      <c r="G7945" s="281">
        <f t="shared" si="2385"/>
        <v>0</v>
      </c>
    </row>
    <row r="7946" spans="1:7" s="218" customFormat="1" ht="24" customHeight="1" x14ac:dyDescent="0.2">
      <c r="A7946" s="213" t="str">
        <f t="shared" si="2381"/>
        <v/>
      </c>
      <c r="B7946" s="211" t="str">
        <f t="shared" si="2382"/>
        <v/>
      </c>
      <c r="C7946" s="212"/>
      <c r="D7946" s="213" t="str">
        <f t="shared" si="2383"/>
        <v/>
      </c>
      <c r="E7946" s="214"/>
      <c r="F7946" s="215">
        <f t="shared" si="2384"/>
        <v>0</v>
      </c>
      <c r="G7946" s="281">
        <f t="shared" si="2385"/>
        <v>0</v>
      </c>
    </row>
    <row r="7947" spans="1:7" ht="24" customHeight="1" x14ac:dyDescent="0.2">
      <c r="A7947" s="285"/>
      <c r="B7947" s="101"/>
      <c r="C7947" s="95"/>
      <c r="D7947" s="101"/>
      <c r="E7947" s="102"/>
      <c r="F7947" s="268" t="s">
        <v>33</v>
      </c>
      <c r="G7947" s="283">
        <f>SUBTOTAL(9,G7938:G7946)</f>
        <v>0</v>
      </c>
    </row>
    <row r="7948" spans="1:7" ht="24" customHeight="1" x14ac:dyDescent="0.2">
      <c r="A7948" s="286"/>
      <c r="B7948" s="101"/>
      <c r="C7948" s="95"/>
      <c r="D7948" s="101"/>
      <c r="E7948" s="102"/>
      <c r="F7948" s="103"/>
      <c r="G7948" s="284"/>
    </row>
    <row r="7949" spans="1:7" ht="24" customHeight="1" x14ac:dyDescent="0.2">
      <c r="A7949" s="287" t="str">
        <f>B7907</f>
        <v/>
      </c>
      <c r="B7949" s="288" t="str">
        <f>C7907</f>
        <v/>
      </c>
      <c r="C7949" s="109"/>
      <c r="D7949" s="109" t="s">
        <v>34</v>
      </c>
      <c r="E7949" s="110"/>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7" t="str">
        <f>Comitente</f>
        <v>CA.ME. SAN JUAN SOCIEDAD DEL ESTADO</v>
      </c>
      <c r="C7952" s="92"/>
      <c r="D7952" s="98"/>
      <c r="E7952" s="98"/>
      <c r="F7952" s="99"/>
      <c r="G7952" s="273"/>
    </row>
    <row r="7953" spans="1:123" ht="24" customHeight="1" x14ac:dyDescent="0.2">
      <c r="A7953" s="272" t="s">
        <v>603</v>
      </c>
      <c r="B7953" s="97">
        <f>Contratista</f>
        <v>0</v>
      </c>
      <c r="C7953" s="93"/>
      <c r="D7953" s="93"/>
      <c r="E7953" s="93"/>
      <c r="F7953" s="100"/>
      <c r="G7953" s="274"/>
    </row>
    <row r="7954" spans="1:123" ht="24" customHeight="1" x14ac:dyDescent="0.2">
      <c r="A7954" s="272" t="s">
        <v>24</v>
      </c>
      <c r="B7954" s="97" t="str">
        <f>Obra</f>
        <v>CIERRE PERIMETRAL - OBRA CIVIL Ca.Me. SAN JUAN S.E.</v>
      </c>
      <c r="C7954" s="93"/>
      <c r="D7954" s="93"/>
      <c r="E7954" s="93"/>
      <c r="F7954" s="100" t="s">
        <v>38</v>
      </c>
      <c r="G7954" s="275">
        <f>Fecha_Base</f>
        <v>44711</v>
      </c>
    </row>
    <row r="7955" spans="1:123" ht="24" customHeight="1" x14ac:dyDescent="0.2">
      <c r="A7955" s="276" t="s">
        <v>601</v>
      </c>
      <c r="B7955" s="94" t="str">
        <f>Ubicación</f>
        <v>DEPARTAMENTO SARMIENTO</v>
      </c>
      <c r="C7955" s="94"/>
      <c r="D7955" s="101"/>
      <c r="E7955" s="102"/>
      <c r="F7955" s="103"/>
      <c r="G7955" s="277"/>
    </row>
    <row r="7956" spans="1:123" ht="24" customHeight="1" x14ac:dyDescent="0.2">
      <c r="A7956" s="276" t="s">
        <v>39</v>
      </c>
      <c r="B7956" s="104" t="str">
        <f>IFERROR(VALUE(LEFT(B7957,FIND(".",B7957)-1)),"")</f>
        <v/>
      </c>
      <c r="C7956" s="95" t="str">
        <f>IFERROR(VLOOKUP(B7956,Tabla_CyP,2,FALSE),"")</f>
        <v/>
      </c>
      <c r="D7956" s="95"/>
      <c r="E7956" s="102"/>
      <c r="F7956" s="103"/>
      <c r="G7956" s="277"/>
    </row>
    <row r="7957" spans="1:123" ht="24" customHeight="1" x14ac:dyDescent="0.2">
      <c r="A7957" s="276" t="s">
        <v>25</v>
      </c>
      <c r="B7957" s="105" t="str">
        <f>IFERROR(VLOOKUP(COUNTIF($A$1:A7957,"ANALISIS DE PRECIOS"),Tabla_NumeroItem,2,FALSE),"")</f>
        <v/>
      </c>
      <c r="C7957" s="95" t="str">
        <f>IFERROR(VLOOKUP(B7957,Tabla_CyP,2,FALSE),"")</f>
        <v/>
      </c>
      <c r="D7957" s="101"/>
      <c r="E7957" s="102"/>
      <c r="F7957" s="100" t="s">
        <v>26</v>
      </c>
      <c r="G7957" s="278" t="str">
        <f>IFERROR(VLOOKUP(B7957,Tabla_CyP,4,FALSE),"")</f>
        <v/>
      </c>
    </row>
    <row r="7958" spans="1:123" ht="24" customHeight="1" x14ac:dyDescent="0.2">
      <c r="A7958" s="276"/>
      <c r="B7958" s="94"/>
      <c r="C7958" s="95"/>
      <c r="D7958" s="101"/>
      <c r="E7958" s="102"/>
      <c r="F7958" s="103"/>
      <c r="G7958" s="277"/>
    </row>
    <row r="7959" spans="1:123" ht="24" customHeight="1" x14ac:dyDescent="0.2">
      <c r="A7959" s="378" t="s">
        <v>507</v>
      </c>
      <c r="B7959" s="379"/>
      <c r="C7959" s="380" t="s">
        <v>0</v>
      </c>
      <c r="D7959" s="380" t="s">
        <v>27</v>
      </c>
      <c r="E7959" s="386" t="s">
        <v>28</v>
      </c>
      <c r="F7959" s="388" t="s">
        <v>29</v>
      </c>
      <c r="G7959" s="388" t="s">
        <v>30</v>
      </c>
    </row>
    <row r="7960" spans="1:123" s="107" customFormat="1" ht="24" customHeight="1" x14ac:dyDescent="0.2">
      <c r="A7960" s="106" t="s">
        <v>508</v>
      </c>
      <c r="B7960" s="106" t="s">
        <v>509</v>
      </c>
      <c r="C7960" s="381"/>
      <c r="D7960" s="381"/>
      <c r="E7960" s="387"/>
      <c r="F7960" s="389"/>
      <c r="G7960" s="389"/>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customHeight="1" x14ac:dyDescent="0.2">
      <c r="A7961" s="279"/>
      <c r="B7961" s="108"/>
      <c r="C7961" s="267" t="s">
        <v>604</v>
      </c>
      <c r="D7961" s="109"/>
      <c r="E7961" s="110"/>
      <c r="F7961" s="111"/>
      <c r="G7961" s="280"/>
    </row>
    <row r="7962" spans="1:123" s="218" customFormat="1"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1">
        <f>ROUND(E7962*F7962,2)</f>
        <v>0</v>
      </c>
    </row>
    <row r="7963" spans="1:123" s="218" customFormat="1"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1">
        <f t="shared" ref="G7963:G7975" si="2390">ROUND(E7963*F7963,2)</f>
        <v>0</v>
      </c>
    </row>
    <row r="7964" spans="1:123" s="218" customFormat="1" ht="24" customHeight="1" x14ac:dyDescent="0.2">
      <c r="A7964" s="213" t="str">
        <f t="shared" si="2386"/>
        <v/>
      </c>
      <c r="B7964" s="211" t="str">
        <f t="shared" si="2389"/>
        <v/>
      </c>
      <c r="C7964" s="212"/>
      <c r="D7964" s="213" t="str">
        <f t="shared" si="2387"/>
        <v/>
      </c>
      <c r="E7964" s="214"/>
      <c r="F7964" s="215">
        <f t="shared" si="2388"/>
        <v>0</v>
      </c>
      <c r="G7964" s="281">
        <f t="shared" si="2390"/>
        <v>0</v>
      </c>
    </row>
    <row r="7965" spans="1:123" s="218" customFormat="1" ht="24" customHeight="1" x14ac:dyDescent="0.2">
      <c r="A7965" s="213" t="str">
        <f t="shared" si="2386"/>
        <v/>
      </c>
      <c r="B7965" s="211" t="str">
        <f t="shared" si="2389"/>
        <v/>
      </c>
      <c r="C7965" s="212"/>
      <c r="D7965" s="213" t="str">
        <f t="shared" si="2387"/>
        <v/>
      </c>
      <c r="E7965" s="214"/>
      <c r="F7965" s="215">
        <f t="shared" si="2388"/>
        <v>0</v>
      </c>
      <c r="G7965" s="281">
        <f t="shared" si="2390"/>
        <v>0</v>
      </c>
    </row>
    <row r="7966" spans="1:123" s="218" customFormat="1" ht="24" customHeight="1" x14ac:dyDescent="0.2">
      <c r="A7966" s="213" t="str">
        <f t="shared" si="2386"/>
        <v/>
      </c>
      <c r="B7966" s="211" t="str">
        <f t="shared" si="2389"/>
        <v/>
      </c>
      <c r="C7966" s="212"/>
      <c r="D7966" s="213" t="str">
        <f t="shared" si="2387"/>
        <v/>
      </c>
      <c r="E7966" s="214"/>
      <c r="F7966" s="215">
        <f t="shared" si="2388"/>
        <v>0</v>
      </c>
      <c r="G7966" s="281">
        <f t="shared" si="2390"/>
        <v>0</v>
      </c>
    </row>
    <row r="7967" spans="1:123" s="218" customFormat="1" ht="24" customHeight="1" x14ac:dyDescent="0.2">
      <c r="A7967" s="213" t="str">
        <f t="shared" si="2386"/>
        <v/>
      </c>
      <c r="B7967" s="211" t="str">
        <f t="shared" si="2389"/>
        <v/>
      </c>
      <c r="C7967" s="212"/>
      <c r="D7967" s="213" t="str">
        <f t="shared" si="2387"/>
        <v/>
      </c>
      <c r="E7967" s="214"/>
      <c r="F7967" s="215">
        <f t="shared" si="2388"/>
        <v>0</v>
      </c>
      <c r="G7967" s="281">
        <f t="shared" si="2390"/>
        <v>0</v>
      </c>
    </row>
    <row r="7968" spans="1:123" s="218" customFormat="1" ht="24" customHeight="1" x14ac:dyDescent="0.2">
      <c r="A7968" s="213" t="str">
        <f t="shared" si="2386"/>
        <v/>
      </c>
      <c r="B7968" s="211" t="str">
        <f t="shared" si="2389"/>
        <v/>
      </c>
      <c r="C7968" s="212"/>
      <c r="D7968" s="213" t="str">
        <f t="shared" si="2387"/>
        <v/>
      </c>
      <c r="E7968" s="214"/>
      <c r="F7968" s="215">
        <f t="shared" si="2388"/>
        <v>0</v>
      </c>
      <c r="G7968" s="281">
        <f t="shared" si="2390"/>
        <v>0</v>
      </c>
    </row>
    <row r="7969" spans="1:7" s="218" customFormat="1" ht="24" customHeight="1" x14ac:dyDescent="0.2">
      <c r="A7969" s="213" t="str">
        <f t="shared" si="2386"/>
        <v/>
      </c>
      <c r="B7969" s="211" t="str">
        <f t="shared" si="2389"/>
        <v/>
      </c>
      <c r="C7969" s="212"/>
      <c r="D7969" s="213" t="str">
        <f t="shared" si="2387"/>
        <v/>
      </c>
      <c r="E7969" s="214"/>
      <c r="F7969" s="215">
        <f t="shared" si="2388"/>
        <v>0</v>
      </c>
      <c r="G7969" s="281">
        <f t="shared" si="2390"/>
        <v>0</v>
      </c>
    </row>
    <row r="7970" spans="1:7" s="218" customFormat="1" ht="24" customHeight="1" x14ac:dyDescent="0.2">
      <c r="A7970" s="213" t="str">
        <f t="shared" si="2386"/>
        <v/>
      </c>
      <c r="B7970" s="211" t="str">
        <f t="shared" si="2389"/>
        <v/>
      </c>
      <c r="C7970" s="212"/>
      <c r="D7970" s="213" t="str">
        <f t="shared" si="2387"/>
        <v/>
      </c>
      <c r="E7970" s="214"/>
      <c r="F7970" s="215">
        <f t="shared" si="2388"/>
        <v>0</v>
      </c>
      <c r="G7970" s="281">
        <f t="shared" si="2390"/>
        <v>0</v>
      </c>
    </row>
    <row r="7971" spans="1:7" s="218" customFormat="1" ht="24" customHeight="1" x14ac:dyDescent="0.2">
      <c r="A7971" s="213" t="str">
        <f t="shared" si="2386"/>
        <v/>
      </c>
      <c r="B7971" s="211" t="str">
        <f t="shared" si="2389"/>
        <v/>
      </c>
      <c r="C7971" s="212"/>
      <c r="D7971" s="213" t="str">
        <f t="shared" si="2387"/>
        <v/>
      </c>
      <c r="E7971" s="214"/>
      <c r="F7971" s="215">
        <f t="shared" si="2388"/>
        <v>0</v>
      </c>
      <c r="G7971" s="281">
        <f t="shared" si="2390"/>
        <v>0</v>
      </c>
    </row>
    <row r="7972" spans="1:7" s="218" customFormat="1" ht="24" customHeight="1" x14ac:dyDescent="0.2">
      <c r="A7972" s="213" t="str">
        <f t="shared" si="2386"/>
        <v/>
      </c>
      <c r="B7972" s="211" t="str">
        <f t="shared" si="2389"/>
        <v/>
      </c>
      <c r="C7972" s="212"/>
      <c r="D7972" s="213" t="str">
        <f t="shared" si="2387"/>
        <v/>
      </c>
      <c r="E7972" s="214"/>
      <c r="F7972" s="215">
        <f t="shared" si="2388"/>
        <v>0</v>
      </c>
      <c r="G7972" s="281">
        <f t="shared" si="2390"/>
        <v>0</v>
      </c>
    </row>
    <row r="7973" spans="1:7" s="218" customFormat="1" ht="24" customHeight="1" x14ac:dyDescent="0.2">
      <c r="A7973" s="213" t="str">
        <f t="shared" si="2386"/>
        <v/>
      </c>
      <c r="B7973" s="211" t="str">
        <f t="shared" si="2389"/>
        <v/>
      </c>
      <c r="C7973" s="212"/>
      <c r="D7973" s="213" t="str">
        <f t="shared" si="2387"/>
        <v/>
      </c>
      <c r="E7973" s="214"/>
      <c r="F7973" s="215">
        <f t="shared" si="2388"/>
        <v>0</v>
      </c>
      <c r="G7973" s="281">
        <f t="shared" si="2390"/>
        <v>0</v>
      </c>
    </row>
    <row r="7974" spans="1:7" s="218" customFormat="1" ht="24" customHeight="1" x14ac:dyDescent="0.2">
      <c r="A7974" s="213" t="str">
        <f t="shared" si="2386"/>
        <v/>
      </c>
      <c r="B7974" s="211" t="str">
        <f t="shared" si="2389"/>
        <v/>
      </c>
      <c r="C7974" s="212"/>
      <c r="D7974" s="213" t="str">
        <f t="shared" si="2387"/>
        <v/>
      </c>
      <c r="E7974" s="214"/>
      <c r="F7974" s="215">
        <f t="shared" si="2388"/>
        <v>0</v>
      </c>
      <c r="G7974" s="281">
        <f t="shared" si="2390"/>
        <v>0</v>
      </c>
    </row>
    <row r="7975" spans="1:7" s="218" customFormat="1" ht="24" customHeight="1" x14ac:dyDescent="0.2">
      <c r="A7975" s="213" t="str">
        <f t="shared" si="2386"/>
        <v/>
      </c>
      <c r="B7975" s="211" t="str">
        <f t="shared" si="2389"/>
        <v/>
      </c>
      <c r="C7975" s="212"/>
      <c r="D7975" s="213" t="str">
        <f t="shared" si="2387"/>
        <v/>
      </c>
      <c r="E7975" s="214"/>
      <c r="F7975" s="216">
        <f t="shared" si="2388"/>
        <v>0</v>
      </c>
      <c r="G7975" s="281">
        <f t="shared" si="2390"/>
        <v>0</v>
      </c>
    </row>
    <row r="7976" spans="1:7" ht="24" customHeight="1" x14ac:dyDescent="0.2">
      <c r="A7976" s="282"/>
      <c r="B7976" s="95"/>
      <c r="C7976" s="95"/>
      <c r="D7976" s="101"/>
      <c r="E7976" s="102"/>
      <c r="F7976" s="268" t="s">
        <v>31</v>
      </c>
      <c r="G7976" s="283">
        <f>SUBTOTAL(9,G7962:G7975)</f>
        <v>0</v>
      </c>
    </row>
    <row r="7977" spans="1:7" ht="24" customHeight="1" x14ac:dyDescent="0.2">
      <c r="A7977" s="282"/>
      <c r="B7977" s="95"/>
      <c r="C7977" s="266" t="s">
        <v>605</v>
      </c>
      <c r="D7977" s="101"/>
      <c r="E7977" s="102"/>
      <c r="F7977" s="103"/>
      <c r="G7977" s="284"/>
    </row>
    <row r="7978" spans="1:7" s="218" customFormat="1"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1">
        <f>ROUND(E7978*F7978,2)</f>
        <v>0</v>
      </c>
    </row>
    <row r="7979" spans="1:7" s="218" customFormat="1" ht="24" customHeight="1" x14ac:dyDescent="0.2">
      <c r="A7979" s="213" t="str">
        <f t="shared" si="2391"/>
        <v/>
      </c>
      <c r="B7979" s="211">
        <f t="shared" si="2392"/>
        <v>0</v>
      </c>
      <c r="C7979" s="212"/>
      <c r="D7979" s="213" t="str">
        <f t="shared" si="2393"/>
        <v/>
      </c>
      <c r="E7979" s="214"/>
      <c r="F7979" s="217">
        <f t="shared" si="2394"/>
        <v>0</v>
      </c>
      <c r="G7979" s="281">
        <f>ROUND(E7979*F7979,2)</f>
        <v>0</v>
      </c>
    </row>
    <row r="7980" spans="1:7" s="218" customFormat="1" ht="24" customHeight="1" x14ac:dyDescent="0.2">
      <c r="A7980" s="213" t="str">
        <f t="shared" si="2391"/>
        <v/>
      </c>
      <c r="B7980" s="211">
        <f t="shared" si="2392"/>
        <v>0</v>
      </c>
      <c r="C7980" s="212"/>
      <c r="D7980" s="213" t="str">
        <f t="shared" si="2393"/>
        <v/>
      </c>
      <c r="E7980" s="214"/>
      <c r="F7980" s="217">
        <f t="shared" si="2394"/>
        <v>0</v>
      </c>
      <c r="G7980" s="281">
        <f t="shared" ref="G7980:G7985" si="2395">ROUND(E7980*F7980,2)</f>
        <v>0</v>
      </c>
    </row>
    <row r="7981" spans="1:7" s="218" customFormat="1" ht="24" customHeight="1" x14ac:dyDescent="0.2">
      <c r="A7981" s="213" t="str">
        <f t="shared" si="2391"/>
        <v/>
      </c>
      <c r="B7981" s="211">
        <f t="shared" si="2392"/>
        <v>0</v>
      </c>
      <c r="C7981" s="212"/>
      <c r="D7981" s="213" t="str">
        <f t="shared" si="2393"/>
        <v/>
      </c>
      <c r="E7981" s="214"/>
      <c r="F7981" s="217">
        <f t="shared" si="2394"/>
        <v>0</v>
      </c>
      <c r="G7981" s="281">
        <f t="shared" si="2395"/>
        <v>0</v>
      </c>
    </row>
    <row r="7982" spans="1:7" s="218" customFormat="1" ht="24" customHeight="1" x14ac:dyDescent="0.2">
      <c r="A7982" s="213" t="str">
        <f t="shared" si="2391"/>
        <v/>
      </c>
      <c r="B7982" s="211">
        <f t="shared" si="2392"/>
        <v>0</v>
      </c>
      <c r="C7982" s="212"/>
      <c r="D7982" s="213" t="str">
        <f t="shared" si="2393"/>
        <v/>
      </c>
      <c r="E7982" s="214"/>
      <c r="F7982" s="215">
        <f t="shared" si="2394"/>
        <v>0</v>
      </c>
      <c r="G7982" s="281">
        <f t="shared" si="2395"/>
        <v>0</v>
      </c>
    </row>
    <row r="7983" spans="1:7" s="218" customFormat="1" ht="24" customHeight="1" x14ac:dyDescent="0.2">
      <c r="A7983" s="213" t="str">
        <f t="shared" si="2391"/>
        <v/>
      </c>
      <c r="B7983" s="211">
        <f t="shared" si="2392"/>
        <v>0</v>
      </c>
      <c r="C7983" s="212"/>
      <c r="D7983" s="213" t="str">
        <f t="shared" si="2393"/>
        <v/>
      </c>
      <c r="E7983" s="214"/>
      <c r="F7983" s="215">
        <f t="shared" si="2394"/>
        <v>0</v>
      </c>
      <c r="G7983" s="281">
        <f t="shared" si="2395"/>
        <v>0</v>
      </c>
    </row>
    <row r="7984" spans="1:7" s="218" customFormat="1" ht="24" customHeight="1" x14ac:dyDescent="0.2">
      <c r="A7984" s="213" t="str">
        <f t="shared" si="2391"/>
        <v/>
      </c>
      <c r="B7984" s="211">
        <f t="shared" si="2392"/>
        <v>0</v>
      </c>
      <c r="C7984" s="212"/>
      <c r="D7984" s="213" t="str">
        <f t="shared" si="2393"/>
        <v/>
      </c>
      <c r="E7984" s="214"/>
      <c r="F7984" s="215">
        <f t="shared" si="2394"/>
        <v>0</v>
      </c>
      <c r="G7984" s="281">
        <f t="shared" si="2395"/>
        <v>0</v>
      </c>
    </row>
    <row r="7985" spans="1:7" s="218" customFormat="1" ht="24" customHeight="1" x14ac:dyDescent="0.2">
      <c r="A7985" s="213" t="str">
        <f t="shared" si="2391"/>
        <v/>
      </c>
      <c r="B7985" s="211">
        <f t="shared" si="2392"/>
        <v>0</v>
      </c>
      <c r="C7985" s="212"/>
      <c r="D7985" s="213" t="str">
        <f t="shared" si="2393"/>
        <v/>
      </c>
      <c r="E7985" s="214"/>
      <c r="F7985" s="215">
        <f t="shared" si="2394"/>
        <v>0</v>
      </c>
      <c r="G7985" s="281">
        <f t="shared" si="2395"/>
        <v>0</v>
      </c>
    </row>
    <row r="7986" spans="1:7" ht="24" customHeight="1" x14ac:dyDescent="0.2">
      <c r="A7986" s="282"/>
      <c r="B7986" s="95"/>
      <c r="C7986" s="95"/>
      <c r="D7986" s="101"/>
      <c r="E7986" s="102"/>
      <c r="F7986" s="268" t="s">
        <v>32</v>
      </c>
      <c r="G7986" s="283">
        <f>SUBTOTAL(9,G7978:G7985)</f>
        <v>0</v>
      </c>
    </row>
    <row r="7987" spans="1:7" ht="24" customHeight="1" x14ac:dyDescent="0.2">
      <c r="A7987" s="282"/>
      <c r="B7987" s="95"/>
      <c r="C7987" s="266" t="s">
        <v>606</v>
      </c>
      <c r="D7987" s="101"/>
      <c r="E7987" s="102"/>
      <c r="F7987" s="103"/>
      <c r="G7987" s="284"/>
    </row>
    <row r="7988" spans="1:7" s="218" customFormat="1"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1">
        <f t="shared" ref="G7988:G7996" si="2400">ROUND(E7988*F7988,2)</f>
        <v>0</v>
      </c>
    </row>
    <row r="7989" spans="1:7" s="218" customFormat="1" ht="24" customHeight="1" x14ac:dyDescent="0.2">
      <c r="A7989" s="213" t="str">
        <f t="shared" si="2396"/>
        <v/>
      </c>
      <c r="B7989" s="211" t="str">
        <f t="shared" si="2397"/>
        <v/>
      </c>
      <c r="C7989" s="212"/>
      <c r="D7989" s="213" t="str">
        <f t="shared" si="2398"/>
        <v/>
      </c>
      <c r="E7989" s="214"/>
      <c r="F7989" s="215">
        <f t="shared" si="2399"/>
        <v>0</v>
      </c>
      <c r="G7989" s="281">
        <f t="shared" si="2400"/>
        <v>0</v>
      </c>
    </row>
    <row r="7990" spans="1:7" s="218" customFormat="1" ht="24" customHeight="1" x14ac:dyDescent="0.2">
      <c r="A7990" s="213" t="str">
        <f t="shared" si="2396"/>
        <v/>
      </c>
      <c r="B7990" s="211" t="str">
        <f t="shared" si="2397"/>
        <v/>
      </c>
      <c r="C7990" s="212"/>
      <c r="D7990" s="213" t="str">
        <f t="shared" si="2398"/>
        <v/>
      </c>
      <c r="E7990" s="214"/>
      <c r="F7990" s="215">
        <f t="shared" si="2399"/>
        <v>0</v>
      </c>
      <c r="G7990" s="281">
        <f t="shared" si="2400"/>
        <v>0</v>
      </c>
    </row>
    <row r="7991" spans="1:7" s="218" customFormat="1" ht="24" customHeight="1" x14ac:dyDescent="0.2">
      <c r="A7991" s="213" t="str">
        <f t="shared" si="2396"/>
        <v/>
      </c>
      <c r="B7991" s="211" t="str">
        <f t="shared" si="2397"/>
        <v/>
      </c>
      <c r="C7991" s="212"/>
      <c r="D7991" s="213" t="str">
        <f t="shared" si="2398"/>
        <v/>
      </c>
      <c r="E7991" s="214"/>
      <c r="F7991" s="215">
        <f t="shared" si="2399"/>
        <v>0</v>
      </c>
      <c r="G7991" s="281">
        <f t="shared" si="2400"/>
        <v>0</v>
      </c>
    </row>
    <row r="7992" spans="1:7" s="218" customFormat="1" ht="24" customHeight="1" x14ac:dyDescent="0.2">
      <c r="A7992" s="213" t="str">
        <f t="shared" si="2396"/>
        <v/>
      </c>
      <c r="B7992" s="211" t="str">
        <f t="shared" si="2397"/>
        <v/>
      </c>
      <c r="C7992" s="212"/>
      <c r="D7992" s="213" t="str">
        <f t="shared" si="2398"/>
        <v/>
      </c>
      <c r="E7992" s="214"/>
      <c r="F7992" s="215">
        <f t="shared" si="2399"/>
        <v>0</v>
      </c>
      <c r="G7992" s="281">
        <f t="shared" si="2400"/>
        <v>0</v>
      </c>
    </row>
    <row r="7993" spans="1:7" s="218" customFormat="1" ht="24" customHeight="1" x14ac:dyDescent="0.2">
      <c r="A7993" s="213" t="str">
        <f t="shared" si="2396"/>
        <v/>
      </c>
      <c r="B7993" s="211" t="str">
        <f t="shared" si="2397"/>
        <v/>
      </c>
      <c r="C7993" s="212"/>
      <c r="D7993" s="213" t="str">
        <f t="shared" si="2398"/>
        <v/>
      </c>
      <c r="E7993" s="214"/>
      <c r="F7993" s="215">
        <f t="shared" si="2399"/>
        <v>0</v>
      </c>
      <c r="G7993" s="281">
        <f t="shared" si="2400"/>
        <v>0</v>
      </c>
    </row>
    <row r="7994" spans="1:7" s="218" customFormat="1" ht="24" customHeight="1" x14ac:dyDescent="0.2">
      <c r="A7994" s="213" t="str">
        <f t="shared" si="2396"/>
        <v/>
      </c>
      <c r="B7994" s="211" t="str">
        <f t="shared" si="2397"/>
        <v/>
      </c>
      <c r="C7994" s="212"/>
      <c r="D7994" s="213" t="str">
        <f t="shared" si="2398"/>
        <v/>
      </c>
      <c r="E7994" s="214"/>
      <c r="F7994" s="215">
        <f t="shared" si="2399"/>
        <v>0</v>
      </c>
      <c r="G7994" s="281">
        <f t="shared" si="2400"/>
        <v>0</v>
      </c>
    </row>
    <row r="7995" spans="1:7" s="218" customFormat="1" ht="24" customHeight="1" x14ac:dyDescent="0.2">
      <c r="A7995" s="213" t="str">
        <f t="shared" si="2396"/>
        <v/>
      </c>
      <c r="B7995" s="211" t="str">
        <f t="shared" si="2397"/>
        <v/>
      </c>
      <c r="C7995" s="212"/>
      <c r="D7995" s="213" t="str">
        <f t="shared" si="2398"/>
        <v/>
      </c>
      <c r="E7995" s="214"/>
      <c r="F7995" s="215">
        <f t="shared" si="2399"/>
        <v>0</v>
      </c>
      <c r="G7995" s="281">
        <f t="shared" si="2400"/>
        <v>0</v>
      </c>
    </row>
    <row r="7996" spans="1:7" s="218" customFormat="1" ht="24" customHeight="1" x14ac:dyDescent="0.2">
      <c r="A7996" s="213" t="str">
        <f t="shared" si="2396"/>
        <v/>
      </c>
      <c r="B7996" s="211" t="str">
        <f t="shared" si="2397"/>
        <v/>
      </c>
      <c r="C7996" s="212"/>
      <c r="D7996" s="213" t="str">
        <f t="shared" si="2398"/>
        <v/>
      </c>
      <c r="E7996" s="214"/>
      <c r="F7996" s="215">
        <f t="shared" si="2399"/>
        <v>0</v>
      </c>
      <c r="G7996" s="281">
        <f t="shared" si="2400"/>
        <v>0</v>
      </c>
    </row>
    <row r="7997" spans="1:7" ht="24" customHeight="1" x14ac:dyDescent="0.2">
      <c r="A7997" s="285"/>
      <c r="B7997" s="101"/>
      <c r="C7997" s="95"/>
      <c r="D7997" s="101"/>
      <c r="E7997" s="102"/>
      <c r="F7997" s="268" t="s">
        <v>33</v>
      </c>
      <c r="G7997" s="283">
        <f>SUBTOTAL(9,G7988:G7996)</f>
        <v>0</v>
      </c>
    </row>
    <row r="7998" spans="1:7" ht="24" customHeight="1" x14ac:dyDescent="0.2">
      <c r="A7998" s="286"/>
      <c r="B7998" s="101"/>
      <c r="C7998" s="95"/>
      <c r="D7998" s="101"/>
      <c r="E7998" s="102"/>
      <c r="F7998" s="103"/>
      <c r="G7998" s="284"/>
    </row>
    <row r="7999" spans="1:7" ht="24" customHeight="1" x14ac:dyDescent="0.2">
      <c r="A7999" s="287" t="str">
        <f>B7957</f>
        <v/>
      </c>
      <c r="B7999" s="288" t="str">
        <f>C7957</f>
        <v/>
      </c>
      <c r="C7999" s="109"/>
      <c r="D7999" s="109" t="s">
        <v>34</v>
      </c>
      <c r="E7999" s="110"/>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7" t="str">
        <f>Comitente</f>
        <v>CA.ME. SAN JUAN SOCIEDAD DEL ESTADO</v>
      </c>
      <c r="C8002" s="92"/>
      <c r="D8002" s="98"/>
      <c r="E8002" s="98"/>
      <c r="F8002" s="99"/>
      <c r="G8002" s="273"/>
    </row>
    <row r="8003" spans="1:123" ht="24" customHeight="1" x14ac:dyDescent="0.2">
      <c r="A8003" s="272" t="s">
        <v>603</v>
      </c>
      <c r="B8003" s="97">
        <f>Contratista</f>
        <v>0</v>
      </c>
      <c r="C8003" s="93"/>
      <c r="D8003" s="93"/>
      <c r="E8003" s="93"/>
      <c r="F8003" s="100"/>
      <c r="G8003" s="274"/>
    </row>
    <row r="8004" spans="1:123" ht="24" customHeight="1" x14ac:dyDescent="0.2">
      <c r="A8004" s="272" t="s">
        <v>24</v>
      </c>
      <c r="B8004" s="97" t="str">
        <f>Obra</f>
        <v>CIERRE PERIMETRAL - OBRA CIVIL Ca.Me. SAN JUAN S.E.</v>
      </c>
      <c r="C8004" s="93"/>
      <c r="D8004" s="93"/>
      <c r="E8004" s="93"/>
      <c r="F8004" s="100" t="s">
        <v>38</v>
      </c>
      <c r="G8004" s="275">
        <f>Fecha_Base</f>
        <v>44711</v>
      </c>
    </row>
    <row r="8005" spans="1:123" ht="24" customHeight="1" x14ac:dyDescent="0.2">
      <c r="A8005" s="276" t="s">
        <v>601</v>
      </c>
      <c r="B8005" s="94" t="str">
        <f>Ubicación</f>
        <v>DEPARTAMENTO SARMIENTO</v>
      </c>
      <c r="C8005" s="94"/>
      <c r="D8005" s="101"/>
      <c r="E8005" s="102"/>
      <c r="F8005" s="103"/>
      <c r="G8005" s="277"/>
    </row>
    <row r="8006" spans="1:123" ht="24" customHeight="1" x14ac:dyDescent="0.2">
      <c r="A8006" s="276" t="s">
        <v>39</v>
      </c>
      <c r="B8006" s="104" t="str">
        <f>IFERROR(VALUE(LEFT(B8007,FIND(".",B8007)-1)),"")</f>
        <v/>
      </c>
      <c r="C8006" s="95" t="str">
        <f>IFERROR(VLOOKUP(B8006,Tabla_CyP,2,FALSE),"")</f>
        <v/>
      </c>
      <c r="D8006" s="95"/>
      <c r="E8006" s="102"/>
      <c r="F8006" s="103"/>
      <c r="G8006" s="277"/>
    </row>
    <row r="8007" spans="1:123" ht="24" customHeight="1" x14ac:dyDescent="0.2">
      <c r="A8007" s="276" t="s">
        <v>25</v>
      </c>
      <c r="B8007" s="105" t="str">
        <f>IFERROR(VLOOKUP(COUNTIF($A$1:A8007,"ANALISIS DE PRECIOS"),Tabla_NumeroItem,2,FALSE),"")</f>
        <v/>
      </c>
      <c r="C8007" s="95" t="str">
        <f>IFERROR(VLOOKUP(B8007,Tabla_CyP,2,FALSE),"")</f>
        <v/>
      </c>
      <c r="D8007" s="101"/>
      <c r="E8007" s="102"/>
      <c r="F8007" s="100" t="s">
        <v>26</v>
      </c>
      <c r="G8007" s="278" t="str">
        <f>IFERROR(VLOOKUP(B8007,Tabla_CyP,4,FALSE),"")</f>
        <v/>
      </c>
    </row>
    <row r="8008" spans="1:123" ht="24" customHeight="1" x14ac:dyDescent="0.2">
      <c r="A8008" s="276"/>
      <c r="B8008" s="94"/>
      <c r="C8008" s="95"/>
      <c r="D8008" s="101"/>
      <c r="E8008" s="102"/>
      <c r="F8008" s="103"/>
      <c r="G8008" s="277"/>
    </row>
    <row r="8009" spans="1:123" ht="24" customHeight="1" x14ac:dyDescent="0.2">
      <c r="A8009" s="378" t="s">
        <v>507</v>
      </c>
      <c r="B8009" s="379"/>
      <c r="C8009" s="380" t="s">
        <v>0</v>
      </c>
      <c r="D8009" s="380" t="s">
        <v>27</v>
      </c>
      <c r="E8009" s="386" t="s">
        <v>28</v>
      </c>
      <c r="F8009" s="388" t="s">
        <v>29</v>
      </c>
      <c r="G8009" s="388" t="s">
        <v>30</v>
      </c>
    </row>
    <row r="8010" spans="1:123" s="107" customFormat="1" ht="24" customHeight="1" x14ac:dyDescent="0.2">
      <c r="A8010" s="106" t="s">
        <v>508</v>
      </c>
      <c r="B8010" s="106" t="s">
        <v>509</v>
      </c>
      <c r="C8010" s="381"/>
      <c r="D8010" s="381"/>
      <c r="E8010" s="387"/>
      <c r="F8010" s="389"/>
      <c r="G8010" s="389"/>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customHeight="1" x14ac:dyDescent="0.2">
      <c r="A8011" s="279"/>
      <c r="B8011" s="108"/>
      <c r="C8011" s="267" t="s">
        <v>604</v>
      </c>
      <c r="D8011" s="109"/>
      <c r="E8011" s="110"/>
      <c r="F8011" s="111"/>
      <c r="G8011" s="280"/>
    </row>
    <row r="8012" spans="1:123" s="218" customFormat="1"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1">
        <f>ROUND(E8012*F8012,2)</f>
        <v>0</v>
      </c>
    </row>
    <row r="8013" spans="1:123" s="218" customFormat="1"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1">
        <f t="shared" ref="G8013:G8025" si="2405">ROUND(E8013*F8013,2)</f>
        <v>0</v>
      </c>
    </row>
    <row r="8014" spans="1:123" s="218" customFormat="1" ht="24" customHeight="1" x14ac:dyDescent="0.2">
      <c r="A8014" s="213" t="str">
        <f t="shared" si="2401"/>
        <v/>
      </c>
      <c r="B8014" s="211" t="str">
        <f t="shared" si="2404"/>
        <v/>
      </c>
      <c r="C8014" s="212"/>
      <c r="D8014" s="213" t="str">
        <f t="shared" si="2402"/>
        <v/>
      </c>
      <c r="E8014" s="214"/>
      <c r="F8014" s="215">
        <f t="shared" si="2403"/>
        <v>0</v>
      </c>
      <c r="G8014" s="281">
        <f t="shared" si="2405"/>
        <v>0</v>
      </c>
    </row>
    <row r="8015" spans="1:123" s="218" customFormat="1" ht="24" customHeight="1" x14ac:dyDescent="0.2">
      <c r="A8015" s="213" t="str">
        <f t="shared" si="2401"/>
        <v/>
      </c>
      <c r="B8015" s="211" t="str">
        <f t="shared" si="2404"/>
        <v/>
      </c>
      <c r="C8015" s="212"/>
      <c r="D8015" s="213" t="str">
        <f t="shared" si="2402"/>
        <v/>
      </c>
      <c r="E8015" s="214"/>
      <c r="F8015" s="215">
        <f t="shared" si="2403"/>
        <v>0</v>
      </c>
      <c r="G8015" s="281">
        <f t="shared" si="2405"/>
        <v>0</v>
      </c>
    </row>
    <row r="8016" spans="1:123" s="218" customFormat="1" ht="24" customHeight="1" x14ac:dyDescent="0.2">
      <c r="A8016" s="213" t="str">
        <f t="shared" si="2401"/>
        <v/>
      </c>
      <c r="B8016" s="211" t="str">
        <f t="shared" si="2404"/>
        <v/>
      </c>
      <c r="C8016" s="212"/>
      <c r="D8016" s="213" t="str">
        <f t="shared" si="2402"/>
        <v/>
      </c>
      <c r="E8016" s="214"/>
      <c r="F8016" s="215">
        <f t="shared" si="2403"/>
        <v>0</v>
      </c>
      <c r="G8016" s="281">
        <f t="shared" si="2405"/>
        <v>0</v>
      </c>
    </row>
    <row r="8017" spans="1:7" s="218" customFormat="1" ht="24" customHeight="1" x14ac:dyDescent="0.2">
      <c r="A8017" s="213" t="str">
        <f t="shared" si="2401"/>
        <v/>
      </c>
      <c r="B8017" s="211" t="str">
        <f t="shared" si="2404"/>
        <v/>
      </c>
      <c r="C8017" s="212"/>
      <c r="D8017" s="213" t="str">
        <f t="shared" si="2402"/>
        <v/>
      </c>
      <c r="E8017" s="214"/>
      <c r="F8017" s="215">
        <f t="shared" si="2403"/>
        <v>0</v>
      </c>
      <c r="G8017" s="281">
        <f t="shared" si="2405"/>
        <v>0</v>
      </c>
    </row>
    <row r="8018" spans="1:7" s="218" customFormat="1" ht="24" customHeight="1" x14ac:dyDescent="0.2">
      <c r="A8018" s="213" t="str">
        <f t="shared" si="2401"/>
        <v/>
      </c>
      <c r="B8018" s="211" t="str">
        <f t="shared" si="2404"/>
        <v/>
      </c>
      <c r="C8018" s="212"/>
      <c r="D8018" s="213" t="str">
        <f t="shared" si="2402"/>
        <v/>
      </c>
      <c r="E8018" s="214"/>
      <c r="F8018" s="215">
        <f t="shared" si="2403"/>
        <v>0</v>
      </c>
      <c r="G8018" s="281">
        <f t="shared" si="2405"/>
        <v>0</v>
      </c>
    </row>
    <row r="8019" spans="1:7" s="218" customFormat="1" ht="24" customHeight="1" x14ac:dyDescent="0.2">
      <c r="A8019" s="213" t="str">
        <f t="shared" si="2401"/>
        <v/>
      </c>
      <c r="B8019" s="211" t="str">
        <f t="shared" si="2404"/>
        <v/>
      </c>
      <c r="C8019" s="212"/>
      <c r="D8019" s="213" t="str">
        <f t="shared" si="2402"/>
        <v/>
      </c>
      <c r="E8019" s="214"/>
      <c r="F8019" s="215">
        <f t="shared" si="2403"/>
        <v>0</v>
      </c>
      <c r="G8019" s="281">
        <f t="shared" si="2405"/>
        <v>0</v>
      </c>
    </row>
    <row r="8020" spans="1:7" s="218" customFormat="1" ht="24" customHeight="1" x14ac:dyDescent="0.2">
      <c r="A8020" s="213" t="str">
        <f t="shared" si="2401"/>
        <v/>
      </c>
      <c r="B8020" s="211" t="str">
        <f t="shared" si="2404"/>
        <v/>
      </c>
      <c r="C8020" s="212"/>
      <c r="D8020" s="213" t="str">
        <f t="shared" si="2402"/>
        <v/>
      </c>
      <c r="E8020" s="214"/>
      <c r="F8020" s="215">
        <f t="shared" si="2403"/>
        <v>0</v>
      </c>
      <c r="G8020" s="281">
        <f t="shared" si="2405"/>
        <v>0</v>
      </c>
    </row>
    <row r="8021" spans="1:7" s="218" customFormat="1" ht="24" customHeight="1" x14ac:dyDescent="0.2">
      <c r="A8021" s="213" t="str">
        <f t="shared" si="2401"/>
        <v/>
      </c>
      <c r="B8021" s="211" t="str">
        <f t="shared" si="2404"/>
        <v/>
      </c>
      <c r="C8021" s="212"/>
      <c r="D8021" s="213" t="str">
        <f t="shared" si="2402"/>
        <v/>
      </c>
      <c r="E8021" s="214"/>
      <c r="F8021" s="215">
        <f t="shared" si="2403"/>
        <v>0</v>
      </c>
      <c r="G8021" s="281">
        <f t="shared" si="2405"/>
        <v>0</v>
      </c>
    </row>
    <row r="8022" spans="1:7" s="218" customFormat="1" ht="24" customHeight="1" x14ac:dyDescent="0.2">
      <c r="A8022" s="213" t="str">
        <f t="shared" si="2401"/>
        <v/>
      </c>
      <c r="B8022" s="211" t="str">
        <f t="shared" si="2404"/>
        <v/>
      </c>
      <c r="C8022" s="212"/>
      <c r="D8022" s="213" t="str">
        <f t="shared" si="2402"/>
        <v/>
      </c>
      <c r="E8022" s="214"/>
      <c r="F8022" s="215">
        <f t="shared" si="2403"/>
        <v>0</v>
      </c>
      <c r="G8022" s="281">
        <f t="shared" si="2405"/>
        <v>0</v>
      </c>
    </row>
    <row r="8023" spans="1:7" s="218" customFormat="1" ht="24" customHeight="1" x14ac:dyDescent="0.2">
      <c r="A8023" s="213" t="str">
        <f t="shared" si="2401"/>
        <v/>
      </c>
      <c r="B8023" s="211" t="str">
        <f t="shared" si="2404"/>
        <v/>
      </c>
      <c r="C8023" s="212"/>
      <c r="D8023" s="213" t="str">
        <f t="shared" si="2402"/>
        <v/>
      </c>
      <c r="E8023" s="214"/>
      <c r="F8023" s="215">
        <f t="shared" si="2403"/>
        <v>0</v>
      </c>
      <c r="G8023" s="281">
        <f t="shared" si="2405"/>
        <v>0</v>
      </c>
    </row>
    <row r="8024" spans="1:7" s="218" customFormat="1" ht="24" customHeight="1" x14ac:dyDescent="0.2">
      <c r="A8024" s="213" t="str">
        <f t="shared" si="2401"/>
        <v/>
      </c>
      <c r="B8024" s="211" t="str">
        <f t="shared" si="2404"/>
        <v/>
      </c>
      <c r="C8024" s="212"/>
      <c r="D8024" s="213" t="str">
        <f t="shared" si="2402"/>
        <v/>
      </c>
      <c r="E8024" s="214"/>
      <c r="F8024" s="215">
        <f t="shared" si="2403"/>
        <v>0</v>
      </c>
      <c r="G8024" s="281">
        <f t="shared" si="2405"/>
        <v>0</v>
      </c>
    </row>
    <row r="8025" spans="1:7" s="218" customFormat="1" ht="24" customHeight="1" x14ac:dyDescent="0.2">
      <c r="A8025" s="213" t="str">
        <f t="shared" si="2401"/>
        <v/>
      </c>
      <c r="B8025" s="211" t="str">
        <f t="shared" si="2404"/>
        <v/>
      </c>
      <c r="C8025" s="212"/>
      <c r="D8025" s="213" t="str">
        <f t="shared" si="2402"/>
        <v/>
      </c>
      <c r="E8025" s="214"/>
      <c r="F8025" s="216">
        <f t="shared" si="2403"/>
        <v>0</v>
      </c>
      <c r="G8025" s="281">
        <f t="shared" si="2405"/>
        <v>0</v>
      </c>
    </row>
    <row r="8026" spans="1:7" ht="24" customHeight="1" x14ac:dyDescent="0.2">
      <c r="A8026" s="282"/>
      <c r="B8026" s="95"/>
      <c r="C8026" s="95"/>
      <c r="D8026" s="101"/>
      <c r="E8026" s="102"/>
      <c r="F8026" s="268" t="s">
        <v>31</v>
      </c>
      <c r="G8026" s="283">
        <f>SUBTOTAL(9,G8012:G8025)</f>
        <v>0</v>
      </c>
    </row>
    <row r="8027" spans="1:7" ht="24" customHeight="1" x14ac:dyDescent="0.2">
      <c r="A8027" s="282"/>
      <c r="B8027" s="95"/>
      <c r="C8027" s="266" t="s">
        <v>605</v>
      </c>
      <c r="D8027" s="101"/>
      <c r="E8027" s="102"/>
      <c r="F8027" s="103"/>
      <c r="G8027" s="284"/>
    </row>
    <row r="8028" spans="1:7" s="218" customFormat="1"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1">
        <f>ROUND(E8028*F8028,2)</f>
        <v>0</v>
      </c>
    </row>
    <row r="8029" spans="1:7" s="218" customFormat="1" ht="24" customHeight="1" x14ac:dyDescent="0.2">
      <c r="A8029" s="213" t="str">
        <f t="shared" si="2406"/>
        <v/>
      </c>
      <c r="B8029" s="211">
        <f t="shared" si="2407"/>
        <v>0</v>
      </c>
      <c r="C8029" s="212"/>
      <c r="D8029" s="213" t="str">
        <f t="shared" si="2408"/>
        <v/>
      </c>
      <c r="E8029" s="214"/>
      <c r="F8029" s="217">
        <f t="shared" si="2409"/>
        <v>0</v>
      </c>
      <c r="G8029" s="281">
        <f>ROUND(E8029*F8029,2)</f>
        <v>0</v>
      </c>
    </row>
    <row r="8030" spans="1:7" s="218" customFormat="1" ht="24" customHeight="1" x14ac:dyDescent="0.2">
      <c r="A8030" s="213" t="str">
        <f t="shared" si="2406"/>
        <v/>
      </c>
      <c r="B8030" s="211">
        <f t="shared" si="2407"/>
        <v>0</v>
      </c>
      <c r="C8030" s="212"/>
      <c r="D8030" s="213" t="str">
        <f t="shared" si="2408"/>
        <v/>
      </c>
      <c r="E8030" s="214"/>
      <c r="F8030" s="217">
        <f t="shared" si="2409"/>
        <v>0</v>
      </c>
      <c r="G8030" s="281">
        <f t="shared" ref="G8030:G8035" si="2410">ROUND(E8030*F8030,2)</f>
        <v>0</v>
      </c>
    </row>
    <row r="8031" spans="1:7" s="218" customFormat="1" ht="24" customHeight="1" x14ac:dyDescent="0.2">
      <c r="A8031" s="213" t="str">
        <f t="shared" si="2406"/>
        <v/>
      </c>
      <c r="B8031" s="211">
        <f t="shared" si="2407"/>
        <v>0</v>
      </c>
      <c r="C8031" s="212"/>
      <c r="D8031" s="213" t="str">
        <f t="shared" si="2408"/>
        <v/>
      </c>
      <c r="E8031" s="214"/>
      <c r="F8031" s="217">
        <f t="shared" si="2409"/>
        <v>0</v>
      </c>
      <c r="G8031" s="281">
        <f t="shared" si="2410"/>
        <v>0</v>
      </c>
    </row>
    <row r="8032" spans="1:7" s="218" customFormat="1" ht="24" customHeight="1" x14ac:dyDescent="0.2">
      <c r="A8032" s="213" t="str">
        <f t="shared" si="2406"/>
        <v/>
      </c>
      <c r="B8032" s="211">
        <f t="shared" si="2407"/>
        <v>0</v>
      </c>
      <c r="C8032" s="212"/>
      <c r="D8032" s="213" t="str">
        <f t="shared" si="2408"/>
        <v/>
      </c>
      <c r="E8032" s="214"/>
      <c r="F8032" s="215">
        <f t="shared" si="2409"/>
        <v>0</v>
      </c>
      <c r="G8032" s="281">
        <f t="shared" si="2410"/>
        <v>0</v>
      </c>
    </row>
    <row r="8033" spans="1:7" s="218" customFormat="1" ht="24" customHeight="1" x14ac:dyDescent="0.2">
      <c r="A8033" s="213" t="str">
        <f t="shared" si="2406"/>
        <v/>
      </c>
      <c r="B8033" s="211">
        <f t="shared" si="2407"/>
        <v>0</v>
      </c>
      <c r="C8033" s="212"/>
      <c r="D8033" s="213" t="str">
        <f t="shared" si="2408"/>
        <v/>
      </c>
      <c r="E8033" s="214"/>
      <c r="F8033" s="215">
        <f t="shared" si="2409"/>
        <v>0</v>
      </c>
      <c r="G8033" s="281">
        <f t="shared" si="2410"/>
        <v>0</v>
      </c>
    </row>
    <row r="8034" spans="1:7" s="218" customFormat="1" ht="24" customHeight="1" x14ac:dyDescent="0.2">
      <c r="A8034" s="213" t="str">
        <f t="shared" si="2406"/>
        <v/>
      </c>
      <c r="B8034" s="211">
        <f t="shared" si="2407"/>
        <v>0</v>
      </c>
      <c r="C8034" s="212"/>
      <c r="D8034" s="213" t="str">
        <f t="shared" si="2408"/>
        <v/>
      </c>
      <c r="E8034" s="214"/>
      <c r="F8034" s="215">
        <f t="shared" si="2409"/>
        <v>0</v>
      </c>
      <c r="G8034" s="281">
        <f t="shared" si="2410"/>
        <v>0</v>
      </c>
    </row>
    <row r="8035" spans="1:7" s="218" customFormat="1" ht="24" customHeight="1" x14ac:dyDescent="0.2">
      <c r="A8035" s="213" t="str">
        <f t="shared" si="2406"/>
        <v/>
      </c>
      <c r="B8035" s="211">
        <f t="shared" si="2407"/>
        <v>0</v>
      </c>
      <c r="C8035" s="212"/>
      <c r="D8035" s="213" t="str">
        <f t="shared" si="2408"/>
        <v/>
      </c>
      <c r="E8035" s="214"/>
      <c r="F8035" s="215">
        <f t="shared" si="2409"/>
        <v>0</v>
      </c>
      <c r="G8035" s="281">
        <f t="shared" si="2410"/>
        <v>0</v>
      </c>
    </row>
    <row r="8036" spans="1:7" ht="24" customHeight="1" x14ac:dyDescent="0.2">
      <c r="A8036" s="282"/>
      <c r="B8036" s="95"/>
      <c r="C8036" s="95"/>
      <c r="D8036" s="101"/>
      <c r="E8036" s="102"/>
      <c r="F8036" s="268" t="s">
        <v>32</v>
      </c>
      <c r="G8036" s="283">
        <f>SUBTOTAL(9,G8028:G8035)</f>
        <v>0</v>
      </c>
    </row>
    <row r="8037" spans="1:7" ht="24" customHeight="1" x14ac:dyDescent="0.2">
      <c r="A8037" s="282"/>
      <c r="B8037" s="95"/>
      <c r="C8037" s="266" t="s">
        <v>606</v>
      </c>
      <c r="D8037" s="101"/>
      <c r="E8037" s="102"/>
      <c r="F8037" s="103"/>
      <c r="G8037" s="284"/>
    </row>
    <row r="8038" spans="1:7" s="218" customFormat="1"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1">
        <f t="shared" ref="G8038:G8046" si="2415">ROUND(E8038*F8038,2)</f>
        <v>0</v>
      </c>
    </row>
    <row r="8039" spans="1:7" s="218" customFormat="1" ht="24" customHeight="1" x14ac:dyDescent="0.2">
      <c r="A8039" s="213" t="str">
        <f t="shared" si="2411"/>
        <v/>
      </c>
      <c r="B8039" s="211" t="str">
        <f t="shared" si="2412"/>
        <v/>
      </c>
      <c r="C8039" s="212"/>
      <c r="D8039" s="213" t="str">
        <f t="shared" si="2413"/>
        <v/>
      </c>
      <c r="E8039" s="214"/>
      <c r="F8039" s="215">
        <f t="shared" si="2414"/>
        <v>0</v>
      </c>
      <c r="G8039" s="281">
        <f t="shared" si="2415"/>
        <v>0</v>
      </c>
    </row>
    <row r="8040" spans="1:7" s="218" customFormat="1" ht="24" customHeight="1" x14ac:dyDescent="0.2">
      <c r="A8040" s="213" t="str">
        <f t="shared" si="2411"/>
        <v/>
      </c>
      <c r="B8040" s="211" t="str">
        <f t="shared" si="2412"/>
        <v/>
      </c>
      <c r="C8040" s="212"/>
      <c r="D8040" s="213" t="str">
        <f t="shared" si="2413"/>
        <v/>
      </c>
      <c r="E8040" s="214"/>
      <c r="F8040" s="215">
        <f t="shared" si="2414"/>
        <v>0</v>
      </c>
      <c r="G8040" s="281">
        <f t="shared" si="2415"/>
        <v>0</v>
      </c>
    </row>
    <row r="8041" spans="1:7" s="218" customFormat="1" ht="24" customHeight="1" x14ac:dyDescent="0.2">
      <c r="A8041" s="213" t="str">
        <f t="shared" si="2411"/>
        <v/>
      </c>
      <c r="B8041" s="211" t="str">
        <f t="shared" si="2412"/>
        <v/>
      </c>
      <c r="C8041" s="212"/>
      <c r="D8041" s="213" t="str">
        <f t="shared" si="2413"/>
        <v/>
      </c>
      <c r="E8041" s="214"/>
      <c r="F8041" s="215">
        <f t="shared" si="2414"/>
        <v>0</v>
      </c>
      <c r="G8041" s="281">
        <f t="shared" si="2415"/>
        <v>0</v>
      </c>
    </row>
    <row r="8042" spans="1:7" s="218" customFormat="1" ht="24" customHeight="1" x14ac:dyDescent="0.2">
      <c r="A8042" s="213" t="str">
        <f t="shared" si="2411"/>
        <v/>
      </c>
      <c r="B8042" s="211" t="str">
        <f t="shared" si="2412"/>
        <v/>
      </c>
      <c r="C8042" s="212"/>
      <c r="D8042" s="213" t="str">
        <f t="shared" si="2413"/>
        <v/>
      </c>
      <c r="E8042" s="214"/>
      <c r="F8042" s="215">
        <f t="shared" si="2414"/>
        <v>0</v>
      </c>
      <c r="G8042" s="281">
        <f t="shared" si="2415"/>
        <v>0</v>
      </c>
    </row>
    <row r="8043" spans="1:7" s="218" customFormat="1" ht="24" customHeight="1" x14ac:dyDescent="0.2">
      <c r="A8043" s="213" t="str">
        <f t="shared" si="2411"/>
        <v/>
      </c>
      <c r="B8043" s="211" t="str">
        <f t="shared" si="2412"/>
        <v/>
      </c>
      <c r="C8043" s="212"/>
      <c r="D8043" s="213" t="str">
        <f t="shared" si="2413"/>
        <v/>
      </c>
      <c r="E8043" s="214"/>
      <c r="F8043" s="215">
        <f t="shared" si="2414"/>
        <v>0</v>
      </c>
      <c r="G8043" s="281">
        <f t="shared" si="2415"/>
        <v>0</v>
      </c>
    </row>
    <row r="8044" spans="1:7" s="218" customFormat="1" ht="24" customHeight="1" x14ac:dyDescent="0.2">
      <c r="A8044" s="213" t="str">
        <f t="shared" si="2411"/>
        <v/>
      </c>
      <c r="B8044" s="211" t="str">
        <f t="shared" si="2412"/>
        <v/>
      </c>
      <c r="C8044" s="212"/>
      <c r="D8044" s="213" t="str">
        <f t="shared" si="2413"/>
        <v/>
      </c>
      <c r="E8044" s="214"/>
      <c r="F8044" s="215">
        <f t="shared" si="2414"/>
        <v>0</v>
      </c>
      <c r="G8044" s="281">
        <f t="shared" si="2415"/>
        <v>0</v>
      </c>
    </row>
    <row r="8045" spans="1:7" s="218" customFormat="1" ht="24" customHeight="1" x14ac:dyDescent="0.2">
      <c r="A8045" s="213" t="str">
        <f t="shared" si="2411"/>
        <v/>
      </c>
      <c r="B8045" s="211" t="str">
        <f t="shared" si="2412"/>
        <v/>
      </c>
      <c r="C8045" s="212"/>
      <c r="D8045" s="213" t="str">
        <f t="shared" si="2413"/>
        <v/>
      </c>
      <c r="E8045" s="214"/>
      <c r="F8045" s="215">
        <f t="shared" si="2414"/>
        <v>0</v>
      </c>
      <c r="G8045" s="281">
        <f t="shared" si="2415"/>
        <v>0</v>
      </c>
    </row>
    <row r="8046" spans="1:7" s="218" customFormat="1" ht="24" customHeight="1" x14ac:dyDescent="0.2">
      <c r="A8046" s="213" t="str">
        <f t="shared" si="2411"/>
        <v/>
      </c>
      <c r="B8046" s="211" t="str">
        <f t="shared" si="2412"/>
        <v/>
      </c>
      <c r="C8046" s="212"/>
      <c r="D8046" s="213" t="str">
        <f t="shared" si="2413"/>
        <v/>
      </c>
      <c r="E8046" s="214"/>
      <c r="F8046" s="215">
        <f t="shared" si="2414"/>
        <v>0</v>
      </c>
      <c r="G8046" s="281">
        <f t="shared" si="2415"/>
        <v>0</v>
      </c>
    </row>
    <row r="8047" spans="1:7" ht="24" customHeight="1" x14ac:dyDescent="0.2">
      <c r="A8047" s="285"/>
      <c r="B8047" s="101"/>
      <c r="C8047" s="95"/>
      <c r="D8047" s="101"/>
      <c r="E8047" s="102"/>
      <c r="F8047" s="268" t="s">
        <v>33</v>
      </c>
      <c r="G8047" s="283">
        <f>SUBTOTAL(9,G8038:G8046)</f>
        <v>0</v>
      </c>
    </row>
    <row r="8048" spans="1:7" ht="24" customHeight="1" x14ac:dyDescent="0.2">
      <c r="A8048" s="286"/>
      <c r="B8048" s="101"/>
      <c r="C8048" s="95"/>
      <c r="D8048" s="101"/>
      <c r="E8048" s="102"/>
      <c r="F8048" s="103"/>
      <c r="G8048" s="284"/>
    </row>
    <row r="8049" spans="1:123" ht="24" customHeight="1" x14ac:dyDescent="0.2">
      <c r="A8049" s="287" t="str">
        <f>B8007</f>
        <v/>
      </c>
      <c r="B8049" s="288" t="str">
        <f>C8007</f>
        <v/>
      </c>
      <c r="C8049" s="109"/>
      <c r="D8049" s="109" t="s">
        <v>34</v>
      </c>
      <c r="E8049" s="110"/>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7" t="str">
        <f>Comitente</f>
        <v>CA.ME. SAN JUAN SOCIEDAD DEL ESTADO</v>
      </c>
      <c r="C8052" s="92"/>
      <c r="D8052" s="98"/>
      <c r="E8052" s="98"/>
      <c r="F8052" s="99"/>
      <c r="G8052" s="273"/>
    </row>
    <row r="8053" spans="1:123" ht="24" customHeight="1" x14ac:dyDescent="0.2">
      <c r="A8053" s="272" t="s">
        <v>603</v>
      </c>
      <c r="B8053" s="97">
        <f>Contratista</f>
        <v>0</v>
      </c>
      <c r="C8053" s="93"/>
      <c r="D8053" s="93"/>
      <c r="E8053" s="93"/>
      <c r="F8053" s="100"/>
      <c r="G8053" s="274"/>
    </row>
    <row r="8054" spans="1:123" ht="24" customHeight="1" x14ac:dyDescent="0.2">
      <c r="A8054" s="272" t="s">
        <v>24</v>
      </c>
      <c r="B8054" s="97" t="str">
        <f>Obra</f>
        <v>CIERRE PERIMETRAL - OBRA CIVIL Ca.Me. SAN JUAN S.E.</v>
      </c>
      <c r="C8054" s="93"/>
      <c r="D8054" s="93"/>
      <c r="E8054" s="93"/>
      <c r="F8054" s="100" t="s">
        <v>38</v>
      </c>
      <c r="G8054" s="275">
        <f>Fecha_Base</f>
        <v>44711</v>
      </c>
    </row>
    <row r="8055" spans="1:123" ht="24" customHeight="1" x14ac:dyDescent="0.2">
      <c r="A8055" s="276" t="s">
        <v>601</v>
      </c>
      <c r="B8055" s="94" t="str">
        <f>Ubicación</f>
        <v>DEPARTAMENTO SARMIENTO</v>
      </c>
      <c r="C8055" s="94"/>
      <c r="D8055" s="101"/>
      <c r="E8055" s="102"/>
      <c r="F8055" s="103"/>
      <c r="G8055" s="277"/>
    </row>
    <row r="8056" spans="1:123" ht="24" customHeight="1" x14ac:dyDescent="0.2">
      <c r="A8056" s="276" t="s">
        <v>39</v>
      </c>
      <c r="B8056" s="104" t="str">
        <f>IFERROR(VALUE(LEFT(B8057,FIND(".",B8057)-1)),"")</f>
        <v/>
      </c>
      <c r="C8056" s="95" t="str">
        <f>IFERROR(VLOOKUP(B8056,Tabla_CyP,2,FALSE),"")</f>
        <v/>
      </c>
      <c r="D8056" s="95"/>
      <c r="E8056" s="102"/>
      <c r="F8056" s="103"/>
      <c r="G8056" s="277"/>
    </row>
    <row r="8057" spans="1:123" ht="24" customHeight="1" x14ac:dyDescent="0.2">
      <c r="A8057" s="276" t="s">
        <v>25</v>
      </c>
      <c r="B8057" s="105" t="str">
        <f>IFERROR(VLOOKUP(COUNTIF($A$1:A8057,"ANALISIS DE PRECIOS"),Tabla_NumeroItem,2,FALSE),"")</f>
        <v/>
      </c>
      <c r="C8057" s="95" t="str">
        <f>IFERROR(VLOOKUP(B8057,Tabla_CyP,2,FALSE),"")</f>
        <v/>
      </c>
      <c r="D8057" s="101"/>
      <c r="E8057" s="102"/>
      <c r="F8057" s="100" t="s">
        <v>26</v>
      </c>
      <c r="G8057" s="278" t="str">
        <f>IFERROR(VLOOKUP(B8057,Tabla_CyP,4,FALSE),"")</f>
        <v/>
      </c>
    </row>
    <row r="8058" spans="1:123" ht="24" customHeight="1" x14ac:dyDescent="0.2">
      <c r="A8058" s="276"/>
      <c r="B8058" s="94"/>
      <c r="C8058" s="95"/>
      <c r="D8058" s="101"/>
      <c r="E8058" s="102"/>
      <c r="F8058" s="103"/>
      <c r="G8058" s="277"/>
    </row>
    <row r="8059" spans="1:123" ht="24" customHeight="1" x14ac:dyDescent="0.2">
      <c r="A8059" s="378" t="s">
        <v>507</v>
      </c>
      <c r="B8059" s="379"/>
      <c r="C8059" s="380" t="s">
        <v>0</v>
      </c>
      <c r="D8059" s="380" t="s">
        <v>27</v>
      </c>
      <c r="E8059" s="386" t="s">
        <v>28</v>
      </c>
      <c r="F8059" s="388" t="s">
        <v>29</v>
      </c>
      <c r="G8059" s="388" t="s">
        <v>30</v>
      </c>
    </row>
    <row r="8060" spans="1:123" s="107" customFormat="1" ht="24" customHeight="1" x14ac:dyDescent="0.2">
      <c r="A8060" s="106" t="s">
        <v>508</v>
      </c>
      <c r="B8060" s="106" t="s">
        <v>509</v>
      </c>
      <c r="C8060" s="381"/>
      <c r="D8060" s="381"/>
      <c r="E8060" s="387"/>
      <c r="F8060" s="389"/>
      <c r="G8060" s="389"/>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customHeight="1" x14ac:dyDescent="0.2">
      <c r="A8061" s="279"/>
      <c r="B8061" s="108"/>
      <c r="C8061" s="267" t="s">
        <v>604</v>
      </c>
      <c r="D8061" s="109"/>
      <c r="E8061" s="110"/>
      <c r="F8061" s="111"/>
      <c r="G8061" s="280"/>
    </row>
    <row r="8062" spans="1:123" s="218" customFormat="1"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1">
        <f>ROUND(E8062*F8062,2)</f>
        <v>0</v>
      </c>
    </row>
    <row r="8063" spans="1:123" s="218" customFormat="1"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1">
        <f t="shared" ref="G8063:G8075" si="2420">ROUND(E8063*F8063,2)</f>
        <v>0</v>
      </c>
    </row>
    <row r="8064" spans="1:123" s="218" customFormat="1" ht="24" customHeight="1" x14ac:dyDescent="0.2">
      <c r="A8064" s="213" t="str">
        <f t="shared" si="2416"/>
        <v/>
      </c>
      <c r="B8064" s="211" t="str">
        <f t="shared" si="2419"/>
        <v/>
      </c>
      <c r="C8064" s="212"/>
      <c r="D8064" s="213" t="str">
        <f t="shared" si="2417"/>
        <v/>
      </c>
      <c r="E8064" s="214"/>
      <c r="F8064" s="215">
        <f t="shared" si="2418"/>
        <v>0</v>
      </c>
      <c r="G8064" s="281">
        <f t="shared" si="2420"/>
        <v>0</v>
      </c>
    </row>
    <row r="8065" spans="1:7" s="218" customFormat="1" ht="24" customHeight="1" x14ac:dyDescent="0.2">
      <c r="A8065" s="213" t="str">
        <f t="shared" si="2416"/>
        <v/>
      </c>
      <c r="B8065" s="211" t="str">
        <f t="shared" si="2419"/>
        <v/>
      </c>
      <c r="C8065" s="212"/>
      <c r="D8065" s="213" t="str">
        <f t="shared" si="2417"/>
        <v/>
      </c>
      <c r="E8065" s="214"/>
      <c r="F8065" s="215">
        <f t="shared" si="2418"/>
        <v>0</v>
      </c>
      <c r="G8065" s="281">
        <f t="shared" si="2420"/>
        <v>0</v>
      </c>
    </row>
    <row r="8066" spans="1:7" s="218" customFormat="1" ht="24" customHeight="1" x14ac:dyDescent="0.2">
      <c r="A8066" s="213" t="str">
        <f t="shared" si="2416"/>
        <v/>
      </c>
      <c r="B8066" s="211" t="str">
        <f t="shared" si="2419"/>
        <v/>
      </c>
      <c r="C8066" s="212"/>
      <c r="D8066" s="213" t="str">
        <f t="shared" si="2417"/>
        <v/>
      </c>
      <c r="E8066" s="214"/>
      <c r="F8066" s="215">
        <f t="shared" si="2418"/>
        <v>0</v>
      </c>
      <c r="G8066" s="281">
        <f t="shared" si="2420"/>
        <v>0</v>
      </c>
    </row>
    <row r="8067" spans="1:7" s="218" customFormat="1" ht="24" customHeight="1" x14ac:dyDescent="0.2">
      <c r="A8067" s="213" t="str">
        <f t="shared" si="2416"/>
        <v/>
      </c>
      <c r="B8067" s="211" t="str">
        <f t="shared" si="2419"/>
        <v/>
      </c>
      <c r="C8067" s="212"/>
      <c r="D8067" s="213" t="str">
        <f t="shared" si="2417"/>
        <v/>
      </c>
      <c r="E8067" s="214"/>
      <c r="F8067" s="215">
        <f t="shared" si="2418"/>
        <v>0</v>
      </c>
      <c r="G8067" s="281">
        <f t="shared" si="2420"/>
        <v>0</v>
      </c>
    </row>
    <row r="8068" spans="1:7" s="218" customFormat="1" ht="24" customHeight="1" x14ac:dyDescent="0.2">
      <c r="A8068" s="213" t="str">
        <f t="shared" si="2416"/>
        <v/>
      </c>
      <c r="B8068" s="211" t="str">
        <f t="shared" si="2419"/>
        <v/>
      </c>
      <c r="C8068" s="212"/>
      <c r="D8068" s="213" t="str">
        <f t="shared" si="2417"/>
        <v/>
      </c>
      <c r="E8068" s="214"/>
      <c r="F8068" s="215">
        <f t="shared" si="2418"/>
        <v>0</v>
      </c>
      <c r="G8068" s="281">
        <f t="shared" si="2420"/>
        <v>0</v>
      </c>
    </row>
    <row r="8069" spans="1:7" s="218" customFormat="1" ht="24" customHeight="1" x14ac:dyDescent="0.2">
      <c r="A8069" s="213" t="str">
        <f t="shared" si="2416"/>
        <v/>
      </c>
      <c r="B8069" s="211" t="str">
        <f t="shared" si="2419"/>
        <v/>
      </c>
      <c r="C8069" s="212"/>
      <c r="D8069" s="213" t="str">
        <f t="shared" si="2417"/>
        <v/>
      </c>
      <c r="E8069" s="214"/>
      <c r="F8069" s="215">
        <f t="shared" si="2418"/>
        <v>0</v>
      </c>
      <c r="G8069" s="281">
        <f t="shared" si="2420"/>
        <v>0</v>
      </c>
    </row>
    <row r="8070" spans="1:7" s="218" customFormat="1" ht="24" customHeight="1" x14ac:dyDescent="0.2">
      <c r="A8070" s="213" t="str">
        <f t="shared" si="2416"/>
        <v/>
      </c>
      <c r="B8070" s="211" t="str">
        <f t="shared" si="2419"/>
        <v/>
      </c>
      <c r="C8070" s="212"/>
      <c r="D8070" s="213" t="str">
        <f t="shared" si="2417"/>
        <v/>
      </c>
      <c r="E8070" s="214"/>
      <c r="F8070" s="215">
        <f t="shared" si="2418"/>
        <v>0</v>
      </c>
      <c r="G8070" s="281">
        <f t="shared" si="2420"/>
        <v>0</v>
      </c>
    </row>
    <row r="8071" spans="1:7" s="218" customFormat="1" ht="24" customHeight="1" x14ac:dyDescent="0.2">
      <c r="A8071" s="213" t="str">
        <f t="shared" si="2416"/>
        <v/>
      </c>
      <c r="B8071" s="211" t="str">
        <f t="shared" si="2419"/>
        <v/>
      </c>
      <c r="C8071" s="212"/>
      <c r="D8071" s="213" t="str">
        <f t="shared" si="2417"/>
        <v/>
      </c>
      <c r="E8071" s="214"/>
      <c r="F8071" s="215">
        <f t="shared" si="2418"/>
        <v>0</v>
      </c>
      <c r="G8071" s="281">
        <f t="shared" si="2420"/>
        <v>0</v>
      </c>
    </row>
    <row r="8072" spans="1:7" s="218" customFormat="1" ht="24" customHeight="1" x14ac:dyDescent="0.2">
      <c r="A8072" s="213" t="str">
        <f t="shared" si="2416"/>
        <v/>
      </c>
      <c r="B8072" s="211" t="str">
        <f t="shared" si="2419"/>
        <v/>
      </c>
      <c r="C8072" s="212"/>
      <c r="D8072" s="213" t="str">
        <f t="shared" si="2417"/>
        <v/>
      </c>
      <c r="E8072" s="214"/>
      <c r="F8072" s="215">
        <f t="shared" si="2418"/>
        <v>0</v>
      </c>
      <c r="G8072" s="281">
        <f t="shared" si="2420"/>
        <v>0</v>
      </c>
    </row>
    <row r="8073" spans="1:7" s="218" customFormat="1" ht="24" customHeight="1" x14ac:dyDescent="0.2">
      <c r="A8073" s="213" t="str">
        <f t="shared" si="2416"/>
        <v/>
      </c>
      <c r="B8073" s="211" t="str">
        <f t="shared" si="2419"/>
        <v/>
      </c>
      <c r="C8073" s="212"/>
      <c r="D8073" s="213" t="str">
        <f t="shared" si="2417"/>
        <v/>
      </c>
      <c r="E8073" s="214"/>
      <c r="F8073" s="215">
        <f t="shared" si="2418"/>
        <v>0</v>
      </c>
      <c r="G8073" s="281">
        <f t="shared" si="2420"/>
        <v>0</v>
      </c>
    </row>
    <row r="8074" spans="1:7" s="218" customFormat="1" ht="24" customHeight="1" x14ac:dyDescent="0.2">
      <c r="A8074" s="213" t="str">
        <f t="shared" si="2416"/>
        <v/>
      </c>
      <c r="B8074" s="211" t="str">
        <f t="shared" si="2419"/>
        <v/>
      </c>
      <c r="C8074" s="212"/>
      <c r="D8074" s="213" t="str">
        <f t="shared" si="2417"/>
        <v/>
      </c>
      <c r="E8074" s="214"/>
      <c r="F8074" s="215">
        <f t="shared" si="2418"/>
        <v>0</v>
      </c>
      <c r="G8074" s="281">
        <f t="shared" si="2420"/>
        <v>0</v>
      </c>
    </row>
    <row r="8075" spans="1:7" s="218" customFormat="1" ht="24" customHeight="1" x14ac:dyDescent="0.2">
      <c r="A8075" s="213" t="str">
        <f t="shared" si="2416"/>
        <v/>
      </c>
      <c r="B8075" s="211" t="str">
        <f t="shared" si="2419"/>
        <v/>
      </c>
      <c r="C8075" s="212"/>
      <c r="D8075" s="213" t="str">
        <f t="shared" si="2417"/>
        <v/>
      </c>
      <c r="E8075" s="214"/>
      <c r="F8075" s="216">
        <f t="shared" si="2418"/>
        <v>0</v>
      </c>
      <c r="G8075" s="281">
        <f t="shared" si="2420"/>
        <v>0</v>
      </c>
    </row>
    <row r="8076" spans="1:7" ht="24" customHeight="1" x14ac:dyDescent="0.2">
      <c r="A8076" s="282"/>
      <c r="B8076" s="95"/>
      <c r="C8076" s="95"/>
      <c r="D8076" s="101"/>
      <c r="E8076" s="102"/>
      <c r="F8076" s="268" t="s">
        <v>31</v>
      </c>
      <c r="G8076" s="283">
        <f>SUBTOTAL(9,G8062:G8075)</f>
        <v>0</v>
      </c>
    </row>
    <row r="8077" spans="1:7" ht="24" customHeight="1" x14ac:dyDescent="0.2">
      <c r="A8077" s="282"/>
      <c r="B8077" s="95"/>
      <c r="C8077" s="266" t="s">
        <v>605</v>
      </c>
      <c r="D8077" s="101"/>
      <c r="E8077" s="102"/>
      <c r="F8077" s="103"/>
      <c r="G8077" s="284"/>
    </row>
    <row r="8078" spans="1:7" s="218" customFormat="1"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1">
        <f>ROUND(E8078*F8078,2)</f>
        <v>0</v>
      </c>
    </row>
    <row r="8079" spans="1:7" s="218" customFormat="1" ht="24" customHeight="1" x14ac:dyDescent="0.2">
      <c r="A8079" s="213" t="str">
        <f t="shared" si="2421"/>
        <v/>
      </c>
      <c r="B8079" s="211">
        <f t="shared" si="2422"/>
        <v>0</v>
      </c>
      <c r="C8079" s="212"/>
      <c r="D8079" s="213" t="str">
        <f t="shared" si="2423"/>
        <v/>
      </c>
      <c r="E8079" s="214"/>
      <c r="F8079" s="217">
        <f t="shared" si="2424"/>
        <v>0</v>
      </c>
      <c r="G8079" s="281">
        <f>ROUND(E8079*F8079,2)</f>
        <v>0</v>
      </c>
    </row>
    <row r="8080" spans="1:7" s="218" customFormat="1" ht="24" customHeight="1" x14ac:dyDescent="0.2">
      <c r="A8080" s="213" t="str">
        <f t="shared" si="2421"/>
        <v/>
      </c>
      <c r="B8080" s="211">
        <f t="shared" si="2422"/>
        <v>0</v>
      </c>
      <c r="C8080" s="212"/>
      <c r="D8080" s="213" t="str">
        <f t="shared" si="2423"/>
        <v/>
      </c>
      <c r="E8080" s="214"/>
      <c r="F8080" s="217">
        <f t="shared" si="2424"/>
        <v>0</v>
      </c>
      <c r="G8080" s="281">
        <f t="shared" ref="G8080:G8085" si="2425">ROUND(E8080*F8080,2)</f>
        <v>0</v>
      </c>
    </row>
    <row r="8081" spans="1:7" s="218" customFormat="1" ht="24" customHeight="1" x14ac:dyDescent="0.2">
      <c r="A8081" s="213" t="str">
        <f t="shared" si="2421"/>
        <v/>
      </c>
      <c r="B8081" s="211">
        <f t="shared" si="2422"/>
        <v>0</v>
      </c>
      <c r="C8081" s="212"/>
      <c r="D8081" s="213" t="str">
        <f t="shared" si="2423"/>
        <v/>
      </c>
      <c r="E8081" s="214"/>
      <c r="F8081" s="217">
        <f t="shared" si="2424"/>
        <v>0</v>
      </c>
      <c r="G8081" s="281">
        <f t="shared" si="2425"/>
        <v>0</v>
      </c>
    </row>
    <row r="8082" spans="1:7" s="218" customFormat="1" ht="24" customHeight="1" x14ac:dyDescent="0.2">
      <c r="A8082" s="213" t="str">
        <f t="shared" si="2421"/>
        <v/>
      </c>
      <c r="B8082" s="211">
        <f t="shared" si="2422"/>
        <v>0</v>
      </c>
      <c r="C8082" s="212"/>
      <c r="D8082" s="213" t="str">
        <f t="shared" si="2423"/>
        <v/>
      </c>
      <c r="E8082" s="214"/>
      <c r="F8082" s="215">
        <f t="shared" si="2424"/>
        <v>0</v>
      </c>
      <c r="G8082" s="281">
        <f t="shared" si="2425"/>
        <v>0</v>
      </c>
    </row>
    <row r="8083" spans="1:7" s="218" customFormat="1" ht="24" customHeight="1" x14ac:dyDescent="0.2">
      <c r="A8083" s="213" t="str">
        <f t="shared" si="2421"/>
        <v/>
      </c>
      <c r="B8083" s="211">
        <f t="shared" si="2422"/>
        <v>0</v>
      </c>
      <c r="C8083" s="212"/>
      <c r="D8083" s="213" t="str">
        <f t="shared" si="2423"/>
        <v/>
      </c>
      <c r="E8083" s="214"/>
      <c r="F8083" s="215">
        <f t="shared" si="2424"/>
        <v>0</v>
      </c>
      <c r="G8083" s="281">
        <f t="shared" si="2425"/>
        <v>0</v>
      </c>
    </row>
    <row r="8084" spans="1:7" s="218" customFormat="1" ht="24" customHeight="1" x14ac:dyDescent="0.2">
      <c r="A8084" s="213" t="str">
        <f t="shared" si="2421"/>
        <v/>
      </c>
      <c r="B8084" s="211">
        <f t="shared" si="2422"/>
        <v>0</v>
      </c>
      <c r="C8084" s="212"/>
      <c r="D8084" s="213" t="str">
        <f t="shared" si="2423"/>
        <v/>
      </c>
      <c r="E8084" s="214"/>
      <c r="F8084" s="215">
        <f t="shared" si="2424"/>
        <v>0</v>
      </c>
      <c r="G8084" s="281">
        <f t="shared" si="2425"/>
        <v>0</v>
      </c>
    </row>
    <row r="8085" spans="1:7" s="218" customFormat="1" ht="24" customHeight="1" x14ac:dyDescent="0.2">
      <c r="A8085" s="213" t="str">
        <f t="shared" si="2421"/>
        <v/>
      </c>
      <c r="B8085" s="211">
        <f t="shared" si="2422"/>
        <v>0</v>
      </c>
      <c r="C8085" s="212"/>
      <c r="D8085" s="213" t="str">
        <f t="shared" si="2423"/>
        <v/>
      </c>
      <c r="E8085" s="214"/>
      <c r="F8085" s="215">
        <f t="shared" si="2424"/>
        <v>0</v>
      </c>
      <c r="G8085" s="281">
        <f t="shared" si="2425"/>
        <v>0</v>
      </c>
    </row>
    <row r="8086" spans="1:7" ht="24" customHeight="1" x14ac:dyDescent="0.2">
      <c r="A8086" s="282"/>
      <c r="B8086" s="95"/>
      <c r="C8086" s="95"/>
      <c r="D8086" s="101"/>
      <c r="E8086" s="102"/>
      <c r="F8086" s="268" t="s">
        <v>32</v>
      </c>
      <c r="G8086" s="283">
        <f>SUBTOTAL(9,G8078:G8085)</f>
        <v>0</v>
      </c>
    </row>
    <row r="8087" spans="1:7" ht="24" customHeight="1" x14ac:dyDescent="0.2">
      <c r="A8087" s="282"/>
      <c r="B8087" s="95"/>
      <c r="C8087" s="266" t="s">
        <v>606</v>
      </c>
      <c r="D8087" s="101"/>
      <c r="E8087" s="102"/>
      <c r="F8087" s="103"/>
      <c r="G8087" s="284"/>
    </row>
    <row r="8088" spans="1:7" s="218" customFormat="1"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1">
        <f t="shared" ref="G8088:G8096" si="2430">ROUND(E8088*F8088,2)</f>
        <v>0</v>
      </c>
    </row>
    <row r="8089" spans="1:7" s="218" customFormat="1" ht="24" customHeight="1" x14ac:dyDescent="0.2">
      <c r="A8089" s="213" t="str">
        <f t="shared" si="2426"/>
        <v/>
      </c>
      <c r="B8089" s="211" t="str">
        <f t="shared" si="2427"/>
        <v/>
      </c>
      <c r="C8089" s="212"/>
      <c r="D8089" s="213" t="str">
        <f t="shared" si="2428"/>
        <v/>
      </c>
      <c r="E8089" s="214"/>
      <c r="F8089" s="215">
        <f t="shared" si="2429"/>
        <v>0</v>
      </c>
      <c r="G8089" s="281">
        <f t="shared" si="2430"/>
        <v>0</v>
      </c>
    </row>
    <row r="8090" spans="1:7" s="218" customFormat="1" ht="24" customHeight="1" x14ac:dyDescent="0.2">
      <c r="A8090" s="213" t="str">
        <f t="shared" si="2426"/>
        <v/>
      </c>
      <c r="B8090" s="211" t="str">
        <f t="shared" si="2427"/>
        <v/>
      </c>
      <c r="C8090" s="212"/>
      <c r="D8090" s="213" t="str">
        <f t="shared" si="2428"/>
        <v/>
      </c>
      <c r="E8090" s="214"/>
      <c r="F8090" s="215">
        <f t="shared" si="2429"/>
        <v>0</v>
      </c>
      <c r="G8090" s="281">
        <f t="shared" si="2430"/>
        <v>0</v>
      </c>
    </row>
    <row r="8091" spans="1:7" s="218" customFormat="1" ht="24" customHeight="1" x14ac:dyDescent="0.2">
      <c r="A8091" s="213" t="str">
        <f t="shared" si="2426"/>
        <v/>
      </c>
      <c r="B8091" s="211" t="str">
        <f t="shared" si="2427"/>
        <v/>
      </c>
      <c r="C8091" s="212"/>
      <c r="D8091" s="213" t="str">
        <f t="shared" si="2428"/>
        <v/>
      </c>
      <c r="E8091" s="214"/>
      <c r="F8091" s="215">
        <f t="shared" si="2429"/>
        <v>0</v>
      </c>
      <c r="G8091" s="281">
        <f t="shared" si="2430"/>
        <v>0</v>
      </c>
    </row>
    <row r="8092" spans="1:7" s="218" customFormat="1" ht="24" customHeight="1" x14ac:dyDescent="0.2">
      <c r="A8092" s="213" t="str">
        <f t="shared" si="2426"/>
        <v/>
      </c>
      <c r="B8092" s="211" t="str">
        <f t="shared" si="2427"/>
        <v/>
      </c>
      <c r="C8092" s="212"/>
      <c r="D8092" s="213" t="str">
        <f t="shared" si="2428"/>
        <v/>
      </c>
      <c r="E8092" s="214"/>
      <c r="F8092" s="215">
        <f t="shared" si="2429"/>
        <v>0</v>
      </c>
      <c r="G8092" s="281">
        <f t="shared" si="2430"/>
        <v>0</v>
      </c>
    </row>
    <row r="8093" spans="1:7" s="218" customFormat="1" ht="24" customHeight="1" x14ac:dyDescent="0.2">
      <c r="A8093" s="213" t="str">
        <f t="shared" si="2426"/>
        <v/>
      </c>
      <c r="B8093" s="211" t="str">
        <f t="shared" si="2427"/>
        <v/>
      </c>
      <c r="C8093" s="212"/>
      <c r="D8093" s="213" t="str">
        <f t="shared" si="2428"/>
        <v/>
      </c>
      <c r="E8093" s="214"/>
      <c r="F8093" s="215">
        <f t="shared" si="2429"/>
        <v>0</v>
      </c>
      <c r="G8093" s="281">
        <f t="shared" si="2430"/>
        <v>0</v>
      </c>
    </row>
    <row r="8094" spans="1:7" s="218" customFormat="1" ht="24" customHeight="1" x14ac:dyDescent="0.2">
      <c r="A8094" s="213" t="str">
        <f t="shared" si="2426"/>
        <v/>
      </c>
      <c r="B8094" s="211" t="str">
        <f t="shared" si="2427"/>
        <v/>
      </c>
      <c r="C8094" s="212"/>
      <c r="D8094" s="213" t="str">
        <f t="shared" si="2428"/>
        <v/>
      </c>
      <c r="E8094" s="214"/>
      <c r="F8094" s="215">
        <f t="shared" si="2429"/>
        <v>0</v>
      </c>
      <c r="G8094" s="281">
        <f t="shared" si="2430"/>
        <v>0</v>
      </c>
    </row>
    <row r="8095" spans="1:7" s="218" customFormat="1" ht="24" customHeight="1" x14ac:dyDescent="0.2">
      <c r="A8095" s="213" t="str">
        <f t="shared" si="2426"/>
        <v/>
      </c>
      <c r="B8095" s="211" t="str">
        <f t="shared" si="2427"/>
        <v/>
      </c>
      <c r="C8095" s="212"/>
      <c r="D8095" s="213" t="str">
        <f t="shared" si="2428"/>
        <v/>
      </c>
      <c r="E8095" s="214"/>
      <c r="F8095" s="215">
        <f t="shared" si="2429"/>
        <v>0</v>
      </c>
      <c r="G8095" s="281">
        <f t="shared" si="2430"/>
        <v>0</v>
      </c>
    </row>
    <row r="8096" spans="1:7" s="218" customFormat="1" ht="24" customHeight="1" x14ac:dyDescent="0.2">
      <c r="A8096" s="213" t="str">
        <f t="shared" si="2426"/>
        <v/>
      </c>
      <c r="B8096" s="211" t="str">
        <f t="shared" si="2427"/>
        <v/>
      </c>
      <c r="C8096" s="212"/>
      <c r="D8096" s="213" t="str">
        <f t="shared" si="2428"/>
        <v/>
      </c>
      <c r="E8096" s="214"/>
      <c r="F8096" s="215">
        <f t="shared" si="2429"/>
        <v>0</v>
      </c>
      <c r="G8096" s="281">
        <f t="shared" si="2430"/>
        <v>0</v>
      </c>
    </row>
    <row r="8097" spans="1:123" ht="24" customHeight="1" x14ac:dyDescent="0.2">
      <c r="A8097" s="285"/>
      <c r="B8097" s="101"/>
      <c r="C8097" s="95"/>
      <c r="D8097" s="101"/>
      <c r="E8097" s="102"/>
      <c r="F8097" s="268" t="s">
        <v>33</v>
      </c>
      <c r="G8097" s="283">
        <f>SUBTOTAL(9,G8088:G8096)</f>
        <v>0</v>
      </c>
    </row>
    <row r="8098" spans="1:123" ht="24" customHeight="1" x14ac:dyDescent="0.2">
      <c r="A8098" s="286"/>
      <c r="B8098" s="101"/>
      <c r="C8098" s="95"/>
      <c r="D8098" s="101"/>
      <c r="E8098" s="102"/>
      <c r="F8098" s="103"/>
      <c r="G8098" s="284"/>
    </row>
    <row r="8099" spans="1:123" ht="24" customHeight="1" x14ac:dyDescent="0.2">
      <c r="A8099" s="287" t="str">
        <f>B8057</f>
        <v/>
      </c>
      <c r="B8099" s="288" t="str">
        <f>C8057</f>
        <v/>
      </c>
      <c r="C8099" s="109"/>
      <c r="D8099" s="109" t="s">
        <v>34</v>
      </c>
      <c r="E8099" s="110"/>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7" t="str">
        <f>Comitente</f>
        <v>CA.ME. SAN JUAN SOCIEDAD DEL ESTADO</v>
      </c>
      <c r="C8102" s="92"/>
      <c r="D8102" s="98"/>
      <c r="E8102" s="98"/>
      <c r="F8102" s="99"/>
      <c r="G8102" s="273"/>
    </row>
    <row r="8103" spans="1:123" ht="24" customHeight="1" x14ac:dyDescent="0.2">
      <c r="A8103" s="272" t="s">
        <v>603</v>
      </c>
      <c r="B8103" s="97">
        <f>Contratista</f>
        <v>0</v>
      </c>
      <c r="C8103" s="93"/>
      <c r="D8103" s="93"/>
      <c r="E8103" s="93"/>
      <c r="F8103" s="100"/>
      <c r="G8103" s="274"/>
    </row>
    <row r="8104" spans="1:123" ht="24" customHeight="1" x14ac:dyDescent="0.2">
      <c r="A8104" s="272" t="s">
        <v>24</v>
      </c>
      <c r="B8104" s="97" t="str">
        <f>Obra</f>
        <v>CIERRE PERIMETRAL - OBRA CIVIL Ca.Me. SAN JUAN S.E.</v>
      </c>
      <c r="C8104" s="93"/>
      <c r="D8104" s="93"/>
      <c r="E8104" s="93"/>
      <c r="F8104" s="100" t="s">
        <v>38</v>
      </c>
      <c r="G8104" s="275">
        <f>Fecha_Base</f>
        <v>44711</v>
      </c>
    </row>
    <row r="8105" spans="1:123" ht="24" customHeight="1" x14ac:dyDescent="0.2">
      <c r="A8105" s="276" t="s">
        <v>601</v>
      </c>
      <c r="B8105" s="94" t="str">
        <f>Ubicación</f>
        <v>DEPARTAMENTO SARMIENTO</v>
      </c>
      <c r="C8105" s="94"/>
      <c r="D8105" s="101"/>
      <c r="E8105" s="102"/>
      <c r="F8105" s="103"/>
      <c r="G8105" s="277"/>
    </row>
    <row r="8106" spans="1:123" ht="24" customHeight="1" x14ac:dyDescent="0.2">
      <c r="A8106" s="276" t="s">
        <v>39</v>
      </c>
      <c r="B8106" s="104" t="str">
        <f>IFERROR(VALUE(LEFT(B8107,FIND(".",B8107)-1)),"")</f>
        <v/>
      </c>
      <c r="C8106" s="95" t="str">
        <f>IFERROR(VLOOKUP(B8106,Tabla_CyP,2,FALSE),"")</f>
        <v/>
      </c>
      <c r="D8106" s="95"/>
      <c r="E8106" s="102"/>
      <c r="F8106" s="103"/>
      <c r="G8106" s="277"/>
    </row>
    <row r="8107" spans="1:123" ht="24" customHeight="1" x14ac:dyDescent="0.2">
      <c r="A8107" s="276" t="s">
        <v>25</v>
      </c>
      <c r="B8107" s="105" t="str">
        <f>IFERROR(VLOOKUP(COUNTIF($A$1:A8107,"ANALISIS DE PRECIOS"),Tabla_NumeroItem,2,FALSE),"")</f>
        <v/>
      </c>
      <c r="C8107" s="95" t="str">
        <f>IFERROR(VLOOKUP(B8107,Tabla_CyP,2,FALSE),"")</f>
        <v/>
      </c>
      <c r="D8107" s="101"/>
      <c r="E8107" s="102"/>
      <c r="F8107" s="100" t="s">
        <v>26</v>
      </c>
      <c r="G8107" s="278" t="str">
        <f>IFERROR(VLOOKUP(B8107,Tabla_CyP,4,FALSE),"")</f>
        <v/>
      </c>
    </row>
    <row r="8108" spans="1:123" ht="24" customHeight="1" x14ac:dyDescent="0.2">
      <c r="A8108" s="276"/>
      <c r="B8108" s="94"/>
      <c r="C8108" s="95"/>
      <c r="D8108" s="101"/>
      <c r="E8108" s="102"/>
      <c r="F8108" s="103"/>
      <c r="G8108" s="277"/>
    </row>
    <row r="8109" spans="1:123" ht="24" customHeight="1" x14ac:dyDescent="0.2">
      <c r="A8109" s="378" t="s">
        <v>507</v>
      </c>
      <c r="B8109" s="379"/>
      <c r="C8109" s="380" t="s">
        <v>0</v>
      </c>
      <c r="D8109" s="380" t="s">
        <v>27</v>
      </c>
      <c r="E8109" s="386" t="s">
        <v>28</v>
      </c>
      <c r="F8109" s="388" t="s">
        <v>29</v>
      </c>
      <c r="G8109" s="388" t="s">
        <v>30</v>
      </c>
    </row>
    <row r="8110" spans="1:123" s="107" customFormat="1" ht="24" customHeight="1" x14ac:dyDescent="0.2">
      <c r="A8110" s="106" t="s">
        <v>508</v>
      </c>
      <c r="B8110" s="106" t="s">
        <v>509</v>
      </c>
      <c r="C8110" s="381"/>
      <c r="D8110" s="381"/>
      <c r="E8110" s="387"/>
      <c r="F8110" s="389"/>
      <c r="G8110" s="389"/>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customHeight="1" x14ac:dyDescent="0.2">
      <c r="A8111" s="279"/>
      <c r="B8111" s="108"/>
      <c r="C8111" s="267" t="s">
        <v>604</v>
      </c>
      <c r="D8111" s="109"/>
      <c r="E8111" s="110"/>
      <c r="F8111" s="111"/>
      <c r="G8111" s="280"/>
    </row>
    <row r="8112" spans="1:123" s="218" customFormat="1"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1">
        <f>ROUND(E8112*F8112,2)</f>
        <v>0</v>
      </c>
    </row>
    <row r="8113" spans="1:7" s="218" customFormat="1"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1">
        <f t="shared" ref="G8113:G8125" si="2435">ROUND(E8113*F8113,2)</f>
        <v>0</v>
      </c>
    </row>
    <row r="8114" spans="1:7" s="218" customFormat="1" ht="24" customHeight="1" x14ac:dyDescent="0.2">
      <c r="A8114" s="213" t="str">
        <f t="shared" si="2431"/>
        <v/>
      </c>
      <c r="B8114" s="211" t="str">
        <f t="shared" si="2434"/>
        <v/>
      </c>
      <c r="C8114" s="212"/>
      <c r="D8114" s="213" t="str">
        <f t="shared" si="2432"/>
        <v/>
      </c>
      <c r="E8114" s="214"/>
      <c r="F8114" s="215">
        <f t="shared" si="2433"/>
        <v>0</v>
      </c>
      <c r="G8114" s="281">
        <f t="shared" si="2435"/>
        <v>0</v>
      </c>
    </row>
    <row r="8115" spans="1:7" s="218" customFormat="1" ht="24" customHeight="1" x14ac:dyDescent="0.2">
      <c r="A8115" s="213" t="str">
        <f t="shared" si="2431"/>
        <v/>
      </c>
      <c r="B8115" s="211" t="str">
        <f t="shared" si="2434"/>
        <v/>
      </c>
      <c r="C8115" s="212"/>
      <c r="D8115" s="213" t="str">
        <f t="shared" si="2432"/>
        <v/>
      </c>
      <c r="E8115" s="214"/>
      <c r="F8115" s="215">
        <f t="shared" si="2433"/>
        <v>0</v>
      </c>
      <c r="G8115" s="281">
        <f t="shared" si="2435"/>
        <v>0</v>
      </c>
    </row>
    <row r="8116" spans="1:7" s="218" customFormat="1" ht="24" customHeight="1" x14ac:dyDescent="0.2">
      <c r="A8116" s="213" t="str">
        <f t="shared" si="2431"/>
        <v/>
      </c>
      <c r="B8116" s="211" t="str">
        <f t="shared" si="2434"/>
        <v/>
      </c>
      <c r="C8116" s="212"/>
      <c r="D8116" s="213" t="str">
        <f t="shared" si="2432"/>
        <v/>
      </c>
      <c r="E8116" s="214"/>
      <c r="F8116" s="215">
        <f t="shared" si="2433"/>
        <v>0</v>
      </c>
      <c r="G8116" s="281">
        <f t="shared" si="2435"/>
        <v>0</v>
      </c>
    </row>
    <row r="8117" spans="1:7" s="218" customFormat="1" ht="24" customHeight="1" x14ac:dyDescent="0.2">
      <c r="A8117" s="213" t="str">
        <f t="shared" si="2431"/>
        <v/>
      </c>
      <c r="B8117" s="211" t="str">
        <f t="shared" si="2434"/>
        <v/>
      </c>
      <c r="C8117" s="212"/>
      <c r="D8117" s="213" t="str">
        <f t="shared" si="2432"/>
        <v/>
      </c>
      <c r="E8117" s="214"/>
      <c r="F8117" s="215">
        <f t="shared" si="2433"/>
        <v>0</v>
      </c>
      <c r="G8117" s="281">
        <f t="shared" si="2435"/>
        <v>0</v>
      </c>
    </row>
    <row r="8118" spans="1:7" s="218" customFormat="1" ht="24" customHeight="1" x14ac:dyDescent="0.2">
      <c r="A8118" s="213" t="str">
        <f t="shared" si="2431"/>
        <v/>
      </c>
      <c r="B8118" s="211" t="str">
        <f t="shared" si="2434"/>
        <v/>
      </c>
      <c r="C8118" s="212"/>
      <c r="D8118" s="213" t="str">
        <f t="shared" si="2432"/>
        <v/>
      </c>
      <c r="E8118" s="214"/>
      <c r="F8118" s="215">
        <f t="shared" si="2433"/>
        <v>0</v>
      </c>
      <c r="G8118" s="281">
        <f t="shared" si="2435"/>
        <v>0</v>
      </c>
    </row>
    <row r="8119" spans="1:7" s="218" customFormat="1" ht="24" customHeight="1" x14ac:dyDescent="0.2">
      <c r="A8119" s="213" t="str">
        <f t="shared" si="2431"/>
        <v/>
      </c>
      <c r="B8119" s="211" t="str">
        <f t="shared" si="2434"/>
        <v/>
      </c>
      <c r="C8119" s="212"/>
      <c r="D8119" s="213" t="str">
        <f t="shared" si="2432"/>
        <v/>
      </c>
      <c r="E8119" s="214"/>
      <c r="F8119" s="215">
        <f t="shared" si="2433"/>
        <v>0</v>
      </c>
      <c r="G8119" s="281">
        <f t="shared" si="2435"/>
        <v>0</v>
      </c>
    </row>
    <row r="8120" spans="1:7" s="218" customFormat="1" ht="24" customHeight="1" x14ac:dyDescent="0.2">
      <c r="A8120" s="213" t="str">
        <f t="shared" si="2431"/>
        <v/>
      </c>
      <c r="B8120" s="211" t="str">
        <f t="shared" si="2434"/>
        <v/>
      </c>
      <c r="C8120" s="212"/>
      <c r="D8120" s="213" t="str">
        <f t="shared" si="2432"/>
        <v/>
      </c>
      <c r="E8120" s="214"/>
      <c r="F8120" s="215">
        <f t="shared" si="2433"/>
        <v>0</v>
      </c>
      <c r="G8120" s="281">
        <f t="shared" si="2435"/>
        <v>0</v>
      </c>
    </row>
    <row r="8121" spans="1:7" s="218" customFormat="1" ht="24" customHeight="1" x14ac:dyDescent="0.2">
      <c r="A8121" s="213" t="str">
        <f t="shared" si="2431"/>
        <v/>
      </c>
      <c r="B8121" s="211" t="str">
        <f t="shared" si="2434"/>
        <v/>
      </c>
      <c r="C8121" s="212"/>
      <c r="D8121" s="213" t="str">
        <f t="shared" si="2432"/>
        <v/>
      </c>
      <c r="E8121" s="214"/>
      <c r="F8121" s="215">
        <f t="shared" si="2433"/>
        <v>0</v>
      </c>
      <c r="G8121" s="281">
        <f t="shared" si="2435"/>
        <v>0</v>
      </c>
    </row>
    <row r="8122" spans="1:7" s="218" customFormat="1" ht="24" customHeight="1" x14ac:dyDescent="0.2">
      <c r="A8122" s="213" t="str">
        <f t="shared" si="2431"/>
        <v/>
      </c>
      <c r="B8122" s="211" t="str">
        <f t="shared" si="2434"/>
        <v/>
      </c>
      <c r="C8122" s="212"/>
      <c r="D8122" s="213" t="str">
        <f t="shared" si="2432"/>
        <v/>
      </c>
      <c r="E8122" s="214"/>
      <c r="F8122" s="215">
        <f t="shared" si="2433"/>
        <v>0</v>
      </c>
      <c r="G8122" s="281">
        <f t="shared" si="2435"/>
        <v>0</v>
      </c>
    </row>
    <row r="8123" spans="1:7" s="218" customFormat="1" ht="24" customHeight="1" x14ac:dyDescent="0.2">
      <c r="A8123" s="213" t="str">
        <f t="shared" si="2431"/>
        <v/>
      </c>
      <c r="B8123" s="211" t="str">
        <f t="shared" si="2434"/>
        <v/>
      </c>
      <c r="C8123" s="212"/>
      <c r="D8123" s="213" t="str">
        <f t="shared" si="2432"/>
        <v/>
      </c>
      <c r="E8123" s="214"/>
      <c r="F8123" s="215">
        <f t="shared" si="2433"/>
        <v>0</v>
      </c>
      <c r="G8123" s="281">
        <f t="shared" si="2435"/>
        <v>0</v>
      </c>
    </row>
    <row r="8124" spans="1:7" s="218" customFormat="1" ht="24" customHeight="1" x14ac:dyDescent="0.2">
      <c r="A8124" s="213" t="str">
        <f t="shared" si="2431"/>
        <v/>
      </c>
      <c r="B8124" s="211" t="str">
        <f t="shared" si="2434"/>
        <v/>
      </c>
      <c r="C8124" s="212"/>
      <c r="D8124" s="213" t="str">
        <f t="shared" si="2432"/>
        <v/>
      </c>
      <c r="E8124" s="214"/>
      <c r="F8124" s="215">
        <f t="shared" si="2433"/>
        <v>0</v>
      </c>
      <c r="G8124" s="281">
        <f t="shared" si="2435"/>
        <v>0</v>
      </c>
    </row>
    <row r="8125" spans="1:7" s="218" customFormat="1" ht="24" customHeight="1" x14ac:dyDescent="0.2">
      <c r="A8125" s="213" t="str">
        <f t="shared" si="2431"/>
        <v/>
      </c>
      <c r="B8125" s="211" t="str">
        <f t="shared" si="2434"/>
        <v/>
      </c>
      <c r="C8125" s="212"/>
      <c r="D8125" s="213" t="str">
        <f t="shared" si="2432"/>
        <v/>
      </c>
      <c r="E8125" s="214"/>
      <c r="F8125" s="216">
        <f t="shared" si="2433"/>
        <v>0</v>
      </c>
      <c r="G8125" s="281">
        <f t="shared" si="2435"/>
        <v>0</v>
      </c>
    </row>
    <row r="8126" spans="1:7" ht="24" customHeight="1" x14ac:dyDescent="0.2">
      <c r="A8126" s="282"/>
      <c r="B8126" s="95"/>
      <c r="C8126" s="95"/>
      <c r="D8126" s="101"/>
      <c r="E8126" s="102"/>
      <c r="F8126" s="268" t="s">
        <v>31</v>
      </c>
      <c r="G8126" s="283">
        <f>SUBTOTAL(9,G8112:G8125)</f>
        <v>0</v>
      </c>
    </row>
    <row r="8127" spans="1:7" ht="24" customHeight="1" x14ac:dyDescent="0.2">
      <c r="A8127" s="282"/>
      <c r="B8127" s="95"/>
      <c r="C8127" s="266" t="s">
        <v>605</v>
      </c>
      <c r="D8127" s="101"/>
      <c r="E8127" s="102"/>
      <c r="F8127" s="103"/>
      <c r="G8127" s="284"/>
    </row>
    <row r="8128" spans="1:7" s="218" customFormat="1"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1">
        <f>ROUND(E8128*F8128,2)</f>
        <v>0</v>
      </c>
    </row>
    <row r="8129" spans="1:7" s="218" customFormat="1" ht="24" customHeight="1" x14ac:dyDescent="0.2">
      <c r="A8129" s="213" t="str">
        <f t="shared" si="2436"/>
        <v/>
      </c>
      <c r="B8129" s="211">
        <f t="shared" si="2437"/>
        <v>0</v>
      </c>
      <c r="C8129" s="212"/>
      <c r="D8129" s="213" t="str">
        <f t="shared" si="2438"/>
        <v/>
      </c>
      <c r="E8129" s="214"/>
      <c r="F8129" s="217">
        <f t="shared" si="2439"/>
        <v>0</v>
      </c>
      <c r="G8129" s="281">
        <f>ROUND(E8129*F8129,2)</f>
        <v>0</v>
      </c>
    </row>
    <row r="8130" spans="1:7" s="218" customFormat="1" ht="24" customHeight="1" x14ac:dyDescent="0.2">
      <c r="A8130" s="213" t="str">
        <f t="shared" si="2436"/>
        <v/>
      </c>
      <c r="B8130" s="211">
        <f t="shared" si="2437"/>
        <v>0</v>
      </c>
      <c r="C8130" s="212"/>
      <c r="D8130" s="213" t="str">
        <f t="shared" si="2438"/>
        <v/>
      </c>
      <c r="E8130" s="214"/>
      <c r="F8130" s="217">
        <f t="shared" si="2439"/>
        <v>0</v>
      </c>
      <c r="G8130" s="281">
        <f t="shared" ref="G8130:G8135" si="2440">ROUND(E8130*F8130,2)</f>
        <v>0</v>
      </c>
    </row>
    <row r="8131" spans="1:7" s="218" customFormat="1" ht="24" customHeight="1" x14ac:dyDescent="0.2">
      <c r="A8131" s="213" t="str">
        <f t="shared" si="2436"/>
        <v/>
      </c>
      <c r="B8131" s="211">
        <f t="shared" si="2437"/>
        <v>0</v>
      </c>
      <c r="C8131" s="212"/>
      <c r="D8131" s="213" t="str">
        <f t="shared" si="2438"/>
        <v/>
      </c>
      <c r="E8131" s="214"/>
      <c r="F8131" s="217">
        <f t="shared" si="2439"/>
        <v>0</v>
      </c>
      <c r="G8131" s="281">
        <f t="shared" si="2440"/>
        <v>0</v>
      </c>
    </row>
    <row r="8132" spans="1:7" s="218" customFormat="1" ht="24" customHeight="1" x14ac:dyDescent="0.2">
      <c r="A8132" s="213" t="str">
        <f t="shared" si="2436"/>
        <v/>
      </c>
      <c r="B8132" s="211">
        <f t="shared" si="2437"/>
        <v>0</v>
      </c>
      <c r="C8132" s="212"/>
      <c r="D8132" s="213" t="str">
        <f t="shared" si="2438"/>
        <v/>
      </c>
      <c r="E8132" s="214"/>
      <c r="F8132" s="215">
        <f t="shared" si="2439"/>
        <v>0</v>
      </c>
      <c r="G8132" s="281">
        <f t="shared" si="2440"/>
        <v>0</v>
      </c>
    </row>
    <row r="8133" spans="1:7" s="218" customFormat="1" ht="24" customHeight="1" x14ac:dyDescent="0.2">
      <c r="A8133" s="213" t="str">
        <f t="shared" si="2436"/>
        <v/>
      </c>
      <c r="B8133" s="211">
        <f t="shared" si="2437"/>
        <v>0</v>
      </c>
      <c r="C8133" s="212"/>
      <c r="D8133" s="213" t="str">
        <f t="shared" si="2438"/>
        <v/>
      </c>
      <c r="E8133" s="214"/>
      <c r="F8133" s="215">
        <f t="shared" si="2439"/>
        <v>0</v>
      </c>
      <c r="G8133" s="281">
        <f t="shared" si="2440"/>
        <v>0</v>
      </c>
    </row>
    <row r="8134" spans="1:7" s="218" customFormat="1" ht="24" customHeight="1" x14ac:dyDescent="0.2">
      <c r="A8134" s="213" t="str">
        <f t="shared" si="2436"/>
        <v/>
      </c>
      <c r="B8134" s="211">
        <f t="shared" si="2437"/>
        <v>0</v>
      </c>
      <c r="C8134" s="212"/>
      <c r="D8134" s="213" t="str">
        <f t="shared" si="2438"/>
        <v/>
      </c>
      <c r="E8134" s="214"/>
      <c r="F8134" s="215">
        <f t="shared" si="2439"/>
        <v>0</v>
      </c>
      <c r="G8134" s="281">
        <f t="shared" si="2440"/>
        <v>0</v>
      </c>
    </row>
    <row r="8135" spans="1:7" s="218" customFormat="1" ht="24" customHeight="1" x14ac:dyDescent="0.2">
      <c r="A8135" s="213" t="str">
        <f t="shared" si="2436"/>
        <v/>
      </c>
      <c r="B8135" s="211">
        <f t="shared" si="2437"/>
        <v>0</v>
      </c>
      <c r="C8135" s="212"/>
      <c r="D8135" s="213" t="str">
        <f t="shared" si="2438"/>
        <v/>
      </c>
      <c r="E8135" s="214"/>
      <c r="F8135" s="215">
        <f t="shared" si="2439"/>
        <v>0</v>
      </c>
      <c r="G8135" s="281">
        <f t="shared" si="2440"/>
        <v>0</v>
      </c>
    </row>
    <row r="8136" spans="1:7" ht="24" customHeight="1" x14ac:dyDescent="0.2">
      <c r="A8136" s="282"/>
      <c r="B8136" s="95"/>
      <c r="C8136" s="95"/>
      <c r="D8136" s="101"/>
      <c r="E8136" s="102"/>
      <c r="F8136" s="268" t="s">
        <v>32</v>
      </c>
      <c r="G8136" s="283">
        <f>SUBTOTAL(9,G8128:G8135)</f>
        <v>0</v>
      </c>
    </row>
    <row r="8137" spans="1:7" ht="24" customHeight="1" x14ac:dyDescent="0.2">
      <c r="A8137" s="282"/>
      <c r="B8137" s="95"/>
      <c r="C8137" s="266" t="s">
        <v>606</v>
      </c>
      <c r="D8137" s="101"/>
      <c r="E8137" s="102"/>
      <c r="F8137" s="103"/>
      <c r="G8137" s="284"/>
    </row>
    <row r="8138" spans="1:7" s="218" customFormat="1"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1">
        <f t="shared" ref="G8138:G8146" si="2445">ROUND(E8138*F8138,2)</f>
        <v>0</v>
      </c>
    </row>
    <row r="8139" spans="1:7" s="218" customFormat="1" ht="24" customHeight="1" x14ac:dyDescent="0.2">
      <c r="A8139" s="213" t="str">
        <f t="shared" si="2441"/>
        <v/>
      </c>
      <c r="B8139" s="211" t="str">
        <f t="shared" si="2442"/>
        <v/>
      </c>
      <c r="C8139" s="212"/>
      <c r="D8139" s="213" t="str">
        <f t="shared" si="2443"/>
        <v/>
      </c>
      <c r="E8139" s="214"/>
      <c r="F8139" s="215">
        <f t="shared" si="2444"/>
        <v>0</v>
      </c>
      <c r="G8139" s="281">
        <f t="shared" si="2445"/>
        <v>0</v>
      </c>
    </row>
    <row r="8140" spans="1:7" s="218" customFormat="1" ht="24" customHeight="1" x14ac:dyDescent="0.2">
      <c r="A8140" s="213" t="str">
        <f t="shared" si="2441"/>
        <v/>
      </c>
      <c r="B8140" s="211" t="str">
        <f t="shared" si="2442"/>
        <v/>
      </c>
      <c r="C8140" s="212"/>
      <c r="D8140" s="213" t="str">
        <f t="shared" si="2443"/>
        <v/>
      </c>
      <c r="E8140" s="214"/>
      <c r="F8140" s="215">
        <f t="shared" si="2444"/>
        <v>0</v>
      </c>
      <c r="G8140" s="281">
        <f t="shared" si="2445"/>
        <v>0</v>
      </c>
    </row>
    <row r="8141" spans="1:7" s="218" customFormat="1" ht="24" customHeight="1" x14ac:dyDescent="0.2">
      <c r="A8141" s="213" t="str">
        <f t="shared" si="2441"/>
        <v/>
      </c>
      <c r="B8141" s="211" t="str">
        <f t="shared" si="2442"/>
        <v/>
      </c>
      <c r="C8141" s="212"/>
      <c r="D8141" s="213" t="str">
        <f t="shared" si="2443"/>
        <v/>
      </c>
      <c r="E8141" s="214"/>
      <c r="F8141" s="215">
        <f t="shared" si="2444"/>
        <v>0</v>
      </c>
      <c r="G8141" s="281">
        <f t="shared" si="2445"/>
        <v>0</v>
      </c>
    </row>
    <row r="8142" spans="1:7" s="218" customFormat="1" ht="24" customHeight="1" x14ac:dyDescent="0.2">
      <c r="A8142" s="213" t="str">
        <f t="shared" si="2441"/>
        <v/>
      </c>
      <c r="B8142" s="211" t="str">
        <f t="shared" si="2442"/>
        <v/>
      </c>
      <c r="C8142" s="212"/>
      <c r="D8142" s="213" t="str">
        <f t="shared" si="2443"/>
        <v/>
      </c>
      <c r="E8142" s="214"/>
      <c r="F8142" s="215">
        <f t="shared" si="2444"/>
        <v>0</v>
      </c>
      <c r="G8142" s="281">
        <f t="shared" si="2445"/>
        <v>0</v>
      </c>
    </row>
    <row r="8143" spans="1:7" s="218" customFormat="1" ht="24" customHeight="1" x14ac:dyDescent="0.2">
      <c r="A8143" s="213" t="str">
        <f t="shared" si="2441"/>
        <v/>
      </c>
      <c r="B8143" s="211" t="str">
        <f t="shared" si="2442"/>
        <v/>
      </c>
      <c r="C8143" s="212"/>
      <c r="D8143" s="213" t="str">
        <f t="shared" si="2443"/>
        <v/>
      </c>
      <c r="E8143" s="214"/>
      <c r="F8143" s="215">
        <f t="shared" si="2444"/>
        <v>0</v>
      </c>
      <c r="G8143" s="281">
        <f t="shared" si="2445"/>
        <v>0</v>
      </c>
    </row>
    <row r="8144" spans="1:7" s="218" customFormat="1" ht="24" customHeight="1" x14ac:dyDescent="0.2">
      <c r="A8144" s="213" t="str">
        <f t="shared" si="2441"/>
        <v/>
      </c>
      <c r="B8144" s="211" t="str">
        <f t="shared" si="2442"/>
        <v/>
      </c>
      <c r="C8144" s="212"/>
      <c r="D8144" s="213" t="str">
        <f t="shared" si="2443"/>
        <v/>
      </c>
      <c r="E8144" s="214"/>
      <c r="F8144" s="215">
        <f t="shared" si="2444"/>
        <v>0</v>
      </c>
      <c r="G8144" s="281">
        <f t="shared" si="2445"/>
        <v>0</v>
      </c>
    </row>
    <row r="8145" spans="1:123" s="218" customFormat="1" ht="24" customHeight="1" x14ac:dyDescent="0.2">
      <c r="A8145" s="213" t="str">
        <f t="shared" si="2441"/>
        <v/>
      </c>
      <c r="B8145" s="211" t="str">
        <f t="shared" si="2442"/>
        <v/>
      </c>
      <c r="C8145" s="212"/>
      <c r="D8145" s="213" t="str">
        <f t="shared" si="2443"/>
        <v/>
      </c>
      <c r="E8145" s="214"/>
      <c r="F8145" s="215">
        <f t="shared" si="2444"/>
        <v>0</v>
      </c>
      <c r="G8145" s="281">
        <f t="shared" si="2445"/>
        <v>0</v>
      </c>
    </row>
    <row r="8146" spans="1:123" s="218" customFormat="1" ht="24" customHeight="1" x14ac:dyDescent="0.2">
      <c r="A8146" s="213" t="str">
        <f t="shared" si="2441"/>
        <v/>
      </c>
      <c r="B8146" s="211" t="str">
        <f t="shared" si="2442"/>
        <v/>
      </c>
      <c r="C8146" s="212"/>
      <c r="D8146" s="213" t="str">
        <f t="shared" si="2443"/>
        <v/>
      </c>
      <c r="E8146" s="214"/>
      <c r="F8146" s="215">
        <f t="shared" si="2444"/>
        <v>0</v>
      </c>
      <c r="G8146" s="281">
        <f t="shared" si="2445"/>
        <v>0</v>
      </c>
    </row>
    <row r="8147" spans="1:123" ht="24" customHeight="1" x14ac:dyDescent="0.2">
      <c r="A8147" s="285"/>
      <c r="B8147" s="101"/>
      <c r="C8147" s="95"/>
      <c r="D8147" s="101"/>
      <c r="E8147" s="102"/>
      <c r="F8147" s="268" t="s">
        <v>33</v>
      </c>
      <c r="G8147" s="283">
        <f>SUBTOTAL(9,G8138:G8146)</f>
        <v>0</v>
      </c>
    </row>
    <row r="8148" spans="1:123" ht="24" customHeight="1" x14ac:dyDescent="0.2">
      <c r="A8148" s="286"/>
      <c r="B8148" s="101"/>
      <c r="C8148" s="95"/>
      <c r="D8148" s="101"/>
      <c r="E8148" s="102"/>
      <c r="F8148" s="103"/>
      <c r="G8148" s="284"/>
    </row>
    <row r="8149" spans="1:123" ht="24" customHeight="1" x14ac:dyDescent="0.2">
      <c r="A8149" s="287" t="str">
        <f>B8107</f>
        <v/>
      </c>
      <c r="B8149" s="288" t="str">
        <f>C8107</f>
        <v/>
      </c>
      <c r="C8149" s="109"/>
      <c r="D8149" s="109" t="s">
        <v>34</v>
      </c>
      <c r="E8149" s="110"/>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7" t="str">
        <f>Comitente</f>
        <v>CA.ME. SAN JUAN SOCIEDAD DEL ESTADO</v>
      </c>
      <c r="C8152" s="92"/>
      <c r="D8152" s="98"/>
      <c r="E8152" s="98"/>
      <c r="F8152" s="99"/>
      <c r="G8152" s="273"/>
    </row>
    <row r="8153" spans="1:123" ht="24" customHeight="1" x14ac:dyDescent="0.2">
      <c r="A8153" s="272" t="s">
        <v>603</v>
      </c>
      <c r="B8153" s="97">
        <f>Contratista</f>
        <v>0</v>
      </c>
      <c r="C8153" s="93"/>
      <c r="D8153" s="93"/>
      <c r="E8153" s="93"/>
      <c r="F8153" s="100"/>
      <c r="G8153" s="274"/>
    </row>
    <row r="8154" spans="1:123" ht="24" customHeight="1" x14ac:dyDescent="0.2">
      <c r="A8154" s="272" t="s">
        <v>24</v>
      </c>
      <c r="B8154" s="97" t="str">
        <f>Obra</f>
        <v>CIERRE PERIMETRAL - OBRA CIVIL Ca.Me. SAN JUAN S.E.</v>
      </c>
      <c r="C8154" s="93"/>
      <c r="D8154" s="93"/>
      <c r="E8154" s="93"/>
      <c r="F8154" s="100" t="s">
        <v>38</v>
      </c>
      <c r="G8154" s="275">
        <f>Fecha_Base</f>
        <v>44711</v>
      </c>
    </row>
    <row r="8155" spans="1:123" ht="24" customHeight="1" x14ac:dyDescent="0.2">
      <c r="A8155" s="276" t="s">
        <v>601</v>
      </c>
      <c r="B8155" s="94" t="str">
        <f>Ubicación</f>
        <v>DEPARTAMENTO SARMIENTO</v>
      </c>
      <c r="C8155" s="94"/>
      <c r="D8155" s="101"/>
      <c r="E8155" s="102"/>
      <c r="F8155" s="103"/>
      <c r="G8155" s="277"/>
    </row>
    <row r="8156" spans="1:123" ht="24" customHeight="1" x14ac:dyDescent="0.2">
      <c r="A8156" s="276" t="s">
        <v>39</v>
      </c>
      <c r="B8156" s="104" t="str">
        <f>IFERROR(VALUE(LEFT(B8157,FIND(".",B8157)-1)),"")</f>
        <v/>
      </c>
      <c r="C8156" s="95" t="str">
        <f>IFERROR(VLOOKUP(B8156,Tabla_CyP,2,FALSE),"")</f>
        <v/>
      </c>
      <c r="D8156" s="95"/>
      <c r="E8156" s="102"/>
      <c r="F8156" s="103"/>
      <c r="G8156" s="277"/>
    </row>
    <row r="8157" spans="1:123" ht="24" customHeight="1" x14ac:dyDescent="0.2">
      <c r="A8157" s="276" t="s">
        <v>25</v>
      </c>
      <c r="B8157" s="105" t="str">
        <f>IFERROR(VLOOKUP(COUNTIF($A$1:A8157,"ANALISIS DE PRECIOS"),Tabla_NumeroItem,2,FALSE),"")</f>
        <v/>
      </c>
      <c r="C8157" s="95" t="str">
        <f>IFERROR(VLOOKUP(B8157,Tabla_CyP,2,FALSE),"")</f>
        <v/>
      </c>
      <c r="D8157" s="101"/>
      <c r="E8157" s="102"/>
      <c r="F8157" s="100" t="s">
        <v>26</v>
      </c>
      <c r="G8157" s="278" t="str">
        <f>IFERROR(VLOOKUP(B8157,Tabla_CyP,4,FALSE),"")</f>
        <v/>
      </c>
    </row>
    <row r="8158" spans="1:123" ht="24" customHeight="1" x14ac:dyDescent="0.2">
      <c r="A8158" s="276"/>
      <c r="B8158" s="94"/>
      <c r="C8158" s="95"/>
      <c r="D8158" s="101"/>
      <c r="E8158" s="102"/>
      <c r="F8158" s="103"/>
      <c r="G8158" s="277"/>
    </row>
    <row r="8159" spans="1:123" ht="24" customHeight="1" x14ac:dyDescent="0.2">
      <c r="A8159" s="378" t="s">
        <v>507</v>
      </c>
      <c r="B8159" s="379"/>
      <c r="C8159" s="380" t="s">
        <v>0</v>
      </c>
      <c r="D8159" s="380" t="s">
        <v>27</v>
      </c>
      <c r="E8159" s="386" t="s">
        <v>28</v>
      </c>
      <c r="F8159" s="388" t="s">
        <v>29</v>
      </c>
      <c r="G8159" s="388" t="s">
        <v>30</v>
      </c>
    </row>
    <row r="8160" spans="1:123" s="107" customFormat="1" ht="24" customHeight="1" x14ac:dyDescent="0.2">
      <c r="A8160" s="106" t="s">
        <v>508</v>
      </c>
      <c r="B8160" s="106" t="s">
        <v>509</v>
      </c>
      <c r="C8160" s="381"/>
      <c r="D8160" s="381"/>
      <c r="E8160" s="387"/>
      <c r="F8160" s="389"/>
      <c r="G8160" s="389"/>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customHeight="1" x14ac:dyDescent="0.2">
      <c r="A8161" s="279"/>
      <c r="B8161" s="108"/>
      <c r="C8161" s="267" t="s">
        <v>604</v>
      </c>
      <c r="D8161" s="109"/>
      <c r="E8161" s="110"/>
      <c r="F8161" s="111"/>
      <c r="G8161" s="280"/>
    </row>
    <row r="8162" spans="1:7" s="218" customFormat="1"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1">
        <f>ROUND(E8162*F8162,2)</f>
        <v>0</v>
      </c>
    </row>
    <row r="8163" spans="1:7" s="218" customFormat="1"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1">
        <f t="shared" ref="G8163:G8175" si="2450">ROUND(E8163*F8163,2)</f>
        <v>0</v>
      </c>
    </row>
    <row r="8164" spans="1:7" s="218" customFormat="1" ht="24" customHeight="1" x14ac:dyDescent="0.2">
      <c r="A8164" s="213" t="str">
        <f t="shared" si="2446"/>
        <v/>
      </c>
      <c r="B8164" s="211" t="str">
        <f t="shared" si="2449"/>
        <v/>
      </c>
      <c r="C8164" s="212"/>
      <c r="D8164" s="213" t="str">
        <f t="shared" si="2447"/>
        <v/>
      </c>
      <c r="E8164" s="214"/>
      <c r="F8164" s="215">
        <f t="shared" si="2448"/>
        <v>0</v>
      </c>
      <c r="G8164" s="281">
        <f t="shared" si="2450"/>
        <v>0</v>
      </c>
    </row>
    <row r="8165" spans="1:7" s="218" customFormat="1" ht="24" customHeight="1" x14ac:dyDescent="0.2">
      <c r="A8165" s="213" t="str">
        <f t="shared" si="2446"/>
        <v/>
      </c>
      <c r="B8165" s="211" t="str">
        <f t="shared" si="2449"/>
        <v/>
      </c>
      <c r="C8165" s="212"/>
      <c r="D8165" s="213" t="str">
        <f t="shared" si="2447"/>
        <v/>
      </c>
      <c r="E8165" s="214"/>
      <c r="F8165" s="215">
        <f t="shared" si="2448"/>
        <v>0</v>
      </c>
      <c r="G8165" s="281">
        <f t="shared" si="2450"/>
        <v>0</v>
      </c>
    </row>
    <row r="8166" spans="1:7" s="218" customFormat="1" ht="24" customHeight="1" x14ac:dyDescent="0.2">
      <c r="A8166" s="213" t="str">
        <f t="shared" si="2446"/>
        <v/>
      </c>
      <c r="B8166" s="211" t="str">
        <f t="shared" si="2449"/>
        <v/>
      </c>
      <c r="C8166" s="212"/>
      <c r="D8166" s="213" t="str">
        <f t="shared" si="2447"/>
        <v/>
      </c>
      <c r="E8166" s="214"/>
      <c r="F8166" s="215">
        <f t="shared" si="2448"/>
        <v>0</v>
      </c>
      <c r="G8166" s="281">
        <f t="shared" si="2450"/>
        <v>0</v>
      </c>
    </row>
    <row r="8167" spans="1:7" s="218" customFormat="1" ht="24" customHeight="1" x14ac:dyDescent="0.2">
      <c r="A8167" s="213" t="str">
        <f t="shared" si="2446"/>
        <v/>
      </c>
      <c r="B8167" s="211" t="str">
        <f t="shared" si="2449"/>
        <v/>
      </c>
      <c r="C8167" s="212"/>
      <c r="D8167" s="213" t="str">
        <f t="shared" si="2447"/>
        <v/>
      </c>
      <c r="E8167" s="214"/>
      <c r="F8167" s="215">
        <f t="shared" si="2448"/>
        <v>0</v>
      </c>
      <c r="G8167" s="281">
        <f t="shared" si="2450"/>
        <v>0</v>
      </c>
    </row>
    <row r="8168" spans="1:7" s="218" customFormat="1" ht="24" customHeight="1" x14ac:dyDescent="0.2">
      <c r="A8168" s="213" t="str">
        <f t="shared" si="2446"/>
        <v/>
      </c>
      <c r="B8168" s="211" t="str">
        <f t="shared" si="2449"/>
        <v/>
      </c>
      <c r="C8168" s="212"/>
      <c r="D8168" s="213" t="str">
        <f t="shared" si="2447"/>
        <v/>
      </c>
      <c r="E8168" s="214"/>
      <c r="F8168" s="215">
        <f t="shared" si="2448"/>
        <v>0</v>
      </c>
      <c r="G8168" s="281">
        <f t="shared" si="2450"/>
        <v>0</v>
      </c>
    </row>
    <row r="8169" spans="1:7" s="218" customFormat="1" ht="24" customHeight="1" x14ac:dyDescent="0.2">
      <c r="A8169" s="213" t="str">
        <f t="shared" si="2446"/>
        <v/>
      </c>
      <c r="B8169" s="211" t="str">
        <f t="shared" si="2449"/>
        <v/>
      </c>
      <c r="C8169" s="212"/>
      <c r="D8169" s="213" t="str">
        <f t="shared" si="2447"/>
        <v/>
      </c>
      <c r="E8169" s="214"/>
      <c r="F8169" s="215">
        <f t="shared" si="2448"/>
        <v>0</v>
      </c>
      <c r="G8169" s="281">
        <f t="shared" si="2450"/>
        <v>0</v>
      </c>
    </row>
    <row r="8170" spans="1:7" s="218" customFormat="1" ht="24" customHeight="1" x14ac:dyDescent="0.2">
      <c r="A8170" s="213" t="str">
        <f t="shared" si="2446"/>
        <v/>
      </c>
      <c r="B8170" s="211" t="str">
        <f t="shared" si="2449"/>
        <v/>
      </c>
      <c r="C8170" s="212"/>
      <c r="D8170" s="213" t="str">
        <f t="shared" si="2447"/>
        <v/>
      </c>
      <c r="E8170" s="214"/>
      <c r="F8170" s="215">
        <f t="shared" si="2448"/>
        <v>0</v>
      </c>
      <c r="G8170" s="281">
        <f t="shared" si="2450"/>
        <v>0</v>
      </c>
    </row>
    <row r="8171" spans="1:7" s="218" customFormat="1" ht="24" customHeight="1" x14ac:dyDescent="0.2">
      <c r="A8171" s="213" t="str">
        <f t="shared" si="2446"/>
        <v/>
      </c>
      <c r="B8171" s="211" t="str">
        <f t="shared" si="2449"/>
        <v/>
      </c>
      <c r="C8171" s="212"/>
      <c r="D8171" s="213" t="str">
        <f t="shared" si="2447"/>
        <v/>
      </c>
      <c r="E8171" s="214"/>
      <c r="F8171" s="215">
        <f t="shared" si="2448"/>
        <v>0</v>
      </c>
      <c r="G8171" s="281">
        <f t="shared" si="2450"/>
        <v>0</v>
      </c>
    </row>
    <row r="8172" spans="1:7" s="218" customFormat="1" ht="24" customHeight="1" x14ac:dyDescent="0.2">
      <c r="A8172" s="213" t="str">
        <f t="shared" si="2446"/>
        <v/>
      </c>
      <c r="B8172" s="211" t="str">
        <f t="shared" si="2449"/>
        <v/>
      </c>
      <c r="C8172" s="212"/>
      <c r="D8172" s="213" t="str">
        <f t="shared" si="2447"/>
        <v/>
      </c>
      <c r="E8172" s="214"/>
      <c r="F8172" s="215">
        <f t="shared" si="2448"/>
        <v>0</v>
      </c>
      <c r="G8172" s="281">
        <f t="shared" si="2450"/>
        <v>0</v>
      </c>
    </row>
    <row r="8173" spans="1:7" s="218" customFormat="1" ht="24" customHeight="1" x14ac:dyDescent="0.2">
      <c r="A8173" s="213" t="str">
        <f t="shared" si="2446"/>
        <v/>
      </c>
      <c r="B8173" s="211" t="str">
        <f t="shared" si="2449"/>
        <v/>
      </c>
      <c r="C8173" s="212"/>
      <c r="D8173" s="213" t="str">
        <f t="shared" si="2447"/>
        <v/>
      </c>
      <c r="E8173" s="214"/>
      <c r="F8173" s="215">
        <f t="shared" si="2448"/>
        <v>0</v>
      </c>
      <c r="G8173" s="281">
        <f t="shared" si="2450"/>
        <v>0</v>
      </c>
    </row>
    <row r="8174" spans="1:7" s="218" customFormat="1" ht="24" customHeight="1" x14ac:dyDescent="0.2">
      <c r="A8174" s="213" t="str">
        <f t="shared" si="2446"/>
        <v/>
      </c>
      <c r="B8174" s="211" t="str">
        <f t="shared" si="2449"/>
        <v/>
      </c>
      <c r="C8174" s="212"/>
      <c r="D8174" s="213" t="str">
        <f t="shared" si="2447"/>
        <v/>
      </c>
      <c r="E8174" s="214"/>
      <c r="F8174" s="215">
        <f t="shared" si="2448"/>
        <v>0</v>
      </c>
      <c r="G8174" s="281">
        <f t="shared" si="2450"/>
        <v>0</v>
      </c>
    </row>
    <row r="8175" spans="1:7" s="218" customFormat="1" ht="24" customHeight="1" x14ac:dyDescent="0.2">
      <c r="A8175" s="213" t="str">
        <f t="shared" si="2446"/>
        <v/>
      </c>
      <c r="B8175" s="211" t="str">
        <f t="shared" si="2449"/>
        <v/>
      </c>
      <c r="C8175" s="212"/>
      <c r="D8175" s="213" t="str">
        <f t="shared" si="2447"/>
        <v/>
      </c>
      <c r="E8175" s="214"/>
      <c r="F8175" s="216">
        <f t="shared" si="2448"/>
        <v>0</v>
      </c>
      <c r="G8175" s="281">
        <f t="shared" si="2450"/>
        <v>0</v>
      </c>
    </row>
    <row r="8176" spans="1:7" ht="24" customHeight="1" x14ac:dyDescent="0.2">
      <c r="A8176" s="282"/>
      <c r="B8176" s="95"/>
      <c r="C8176" s="95"/>
      <c r="D8176" s="101"/>
      <c r="E8176" s="102"/>
      <c r="F8176" s="268" t="s">
        <v>31</v>
      </c>
      <c r="G8176" s="283">
        <f>SUBTOTAL(9,G8162:G8175)</f>
        <v>0</v>
      </c>
    </row>
    <row r="8177" spans="1:7" ht="24" customHeight="1" x14ac:dyDescent="0.2">
      <c r="A8177" s="282"/>
      <c r="B8177" s="95"/>
      <c r="C8177" s="266" t="s">
        <v>605</v>
      </c>
      <c r="D8177" s="101"/>
      <c r="E8177" s="102"/>
      <c r="F8177" s="103"/>
      <c r="G8177" s="284"/>
    </row>
    <row r="8178" spans="1:7" s="218" customFormat="1"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1">
        <f>ROUND(E8178*F8178,2)</f>
        <v>0</v>
      </c>
    </row>
    <row r="8179" spans="1:7" s="218" customFormat="1" ht="24" customHeight="1" x14ac:dyDescent="0.2">
      <c r="A8179" s="213" t="str">
        <f t="shared" si="2451"/>
        <v/>
      </c>
      <c r="B8179" s="211">
        <f t="shared" si="2452"/>
        <v>0</v>
      </c>
      <c r="C8179" s="212"/>
      <c r="D8179" s="213" t="str">
        <f t="shared" si="2453"/>
        <v/>
      </c>
      <c r="E8179" s="214"/>
      <c r="F8179" s="217">
        <f t="shared" si="2454"/>
        <v>0</v>
      </c>
      <c r="G8179" s="281">
        <f>ROUND(E8179*F8179,2)</f>
        <v>0</v>
      </c>
    </row>
    <row r="8180" spans="1:7" s="218" customFormat="1" ht="24" customHeight="1" x14ac:dyDescent="0.2">
      <c r="A8180" s="213" t="str">
        <f t="shared" si="2451"/>
        <v/>
      </c>
      <c r="B8180" s="211">
        <f t="shared" si="2452"/>
        <v>0</v>
      </c>
      <c r="C8180" s="212"/>
      <c r="D8180" s="213" t="str">
        <f t="shared" si="2453"/>
        <v/>
      </c>
      <c r="E8180" s="214"/>
      <c r="F8180" s="217">
        <f t="shared" si="2454"/>
        <v>0</v>
      </c>
      <c r="G8180" s="281">
        <f t="shared" ref="G8180:G8185" si="2455">ROUND(E8180*F8180,2)</f>
        <v>0</v>
      </c>
    </row>
    <row r="8181" spans="1:7" s="218" customFormat="1" ht="24" customHeight="1" x14ac:dyDescent="0.2">
      <c r="A8181" s="213" t="str">
        <f t="shared" si="2451"/>
        <v/>
      </c>
      <c r="B8181" s="211">
        <f t="shared" si="2452"/>
        <v>0</v>
      </c>
      <c r="C8181" s="212"/>
      <c r="D8181" s="213" t="str">
        <f t="shared" si="2453"/>
        <v/>
      </c>
      <c r="E8181" s="214"/>
      <c r="F8181" s="217">
        <f t="shared" si="2454"/>
        <v>0</v>
      </c>
      <c r="G8181" s="281">
        <f t="shared" si="2455"/>
        <v>0</v>
      </c>
    </row>
    <row r="8182" spans="1:7" s="218" customFormat="1" ht="24" customHeight="1" x14ac:dyDescent="0.2">
      <c r="A8182" s="213" t="str">
        <f t="shared" si="2451"/>
        <v/>
      </c>
      <c r="B8182" s="211">
        <f t="shared" si="2452"/>
        <v>0</v>
      </c>
      <c r="C8182" s="212"/>
      <c r="D8182" s="213" t="str">
        <f t="shared" si="2453"/>
        <v/>
      </c>
      <c r="E8182" s="214"/>
      <c r="F8182" s="215">
        <f t="shared" si="2454"/>
        <v>0</v>
      </c>
      <c r="G8182" s="281">
        <f t="shared" si="2455"/>
        <v>0</v>
      </c>
    </row>
    <row r="8183" spans="1:7" s="218" customFormat="1" ht="24" customHeight="1" x14ac:dyDescent="0.2">
      <c r="A8183" s="213" t="str">
        <f t="shared" si="2451"/>
        <v/>
      </c>
      <c r="B8183" s="211">
        <f t="shared" si="2452"/>
        <v>0</v>
      </c>
      <c r="C8183" s="212"/>
      <c r="D8183" s="213" t="str">
        <f t="shared" si="2453"/>
        <v/>
      </c>
      <c r="E8183" s="214"/>
      <c r="F8183" s="215">
        <f t="shared" si="2454"/>
        <v>0</v>
      </c>
      <c r="G8183" s="281">
        <f t="shared" si="2455"/>
        <v>0</v>
      </c>
    </row>
    <row r="8184" spans="1:7" s="218" customFormat="1" ht="24" customHeight="1" x14ac:dyDescent="0.2">
      <c r="A8184" s="213" t="str">
        <f t="shared" si="2451"/>
        <v/>
      </c>
      <c r="B8184" s="211">
        <f t="shared" si="2452"/>
        <v>0</v>
      </c>
      <c r="C8184" s="212"/>
      <c r="D8184" s="213" t="str">
        <f t="shared" si="2453"/>
        <v/>
      </c>
      <c r="E8184" s="214"/>
      <c r="F8184" s="215">
        <f t="shared" si="2454"/>
        <v>0</v>
      </c>
      <c r="G8184" s="281">
        <f t="shared" si="2455"/>
        <v>0</v>
      </c>
    </row>
    <row r="8185" spans="1:7" s="218" customFormat="1" ht="24" customHeight="1" x14ac:dyDescent="0.2">
      <c r="A8185" s="213" t="str">
        <f t="shared" si="2451"/>
        <v/>
      </c>
      <c r="B8185" s="211">
        <f t="shared" si="2452"/>
        <v>0</v>
      </c>
      <c r="C8185" s="212"/>
      <c r="D8185" s="213" t="str">
        <f t="shared" si="2453"/>
        <v/>
      </c>
      <c r="E8185" s="214"/>
      <c r="F8185" s="215">
        <f t="shared" si="2454"/>
        <v>0</v>
      </c>
      <c r="G8185" s="281">
        <f t="shared" si="2455"/>
        <v>0</v>
      </c>
    </row>
    <row r="8186" spans="1:7" ht="24" customHeight="1" x14ac:dyDescent="0.2">
      <c r="A8186" s="282"/>
      <c r="B8186" s="95"/>
      <c r="C8186" s="95"/>
      <c r="D8186" s="101"/>
      <c r="E8186" s="102"/>
      <c r="F8186" s="268" t="s">
        <v>32</v>
      </c>
      <c r="G8186" s="283">
        <f>SUBTOTAL(9,G8178:G8185)</f>
        <v>0</v>
      </c>
    </row>
    <row r="8187" spans="1:7" ht="24" customHeight="1" x14ac:dyDescent="0.2">
      <c r="A8187" s="282"/>
      <c r="B8187" s="95"/>
      <c r="C8187" s="266" t="s">
        <v>606</v>
      </c>
      <c r="D8187" s="101"/>
      <c r="E8187" s="102"/>
      <c r="F8187" s="103"/>
      <c r="G8187" s="284"/>
    </row>
    <row r="8188" spans="1:7" s="218" customFormat="1"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1">
        <f t="shared" ref="G8188:G8196" si="2460">ROUND(E8188*F8188,2)</f>
        <v>0</v>
      </c>
    </row>
    <row r="8189" spans="1:7" s="218" customFormat="1" ht="24" customHeight="1" x14ac:dyDescent="0.2">
      <c r="A8189" s="213" t="str">
        <f t="shared" si="2456"/>
        <v/>
      </c>
      <c r="B8189" s="211" t="str">
        <f t="shared" si="2457"/>
        <v/>
      </c>
      <c r="C8189" s="212"/>
      <c r="D8189" s="213" t="str">
        <f t="shared" si="2458"/>
        <v/>
      </c>
      <c r="E8189" s="214"/>
      <c r="F8189" s="215">
        <f t="shared" si="2459"/>
        <v>0</v>
      </c>
      <c r="G8189" s="281">
        <f t="shared" si="2460"/>
        <v>0</v>
      </c>
    </row>
    <row r="8190" spans="1:7" s="218" customFormat="1" ht="24" customHeight="1" x14ac:dyDescent="0.2">
      <c r="A8190" s="213" t="str">
        <f t="shared" si="2456"/>
        <v/>
      </c>
      <c r="B8190" s="211" t="str">
        <f t="shared" si="2457"/>
        <v/>
      </c>
      <c r="C8190" s="212"/>
      <c r="D8190" s="213" t="str">
        <f t="shared" si="2458"/>
        <v/>
      </c>
      <c r="E8190" s="214"/>
      <c r="F8190" s="215">
        <f t="shared" si="2459"/>
        <v>0</v>
      </c>
      <c r="G8190" s="281">
        <f t="shared" si="2460"/>
        <v>0</v>
      </c>
    </row>
    <row r="8191" spans="1:7" s="218" customFormat="1" ht="24" customHeight="1" x14ac:dyDescent="0.2">
      <c r="A8191" s="213" t="str">
        <f t="shared" si="2456"/>
        <v/>
      </c>
      <c r="B8191" s="211" t="str">
        <f t="shared" si="2457"/>
        <v/>
      </c>
      <c r="C8191" s="212"/>
      <c r="D8191" s="213" t="str">
        <f t="shared" si="2458"/>
        <v/>
      </c>
      <c r="E8191" s="214"/>
      <c r="F8191" s="215">
        <f t="shared" si="2459"/>
        <v>0</v>
      </c>
      <c r="G8191" s="281">
        <f t="shared" si="2460"/>
        <v>0</v>
      </c>
    </row>
    <row r="8192" spans="1:7" s="218" customFormat="1" ht="24" customHeight="1" x14ac:dyDescent="0.2">
      <c r="A8192" s="213" t="str">
        <f t="shared" si="2456"/>
        <v/>
      </c>
      <c r="B8192" s="211" t="str">
        <f t="shared" si="2457"/>
        <v/>
      </c>
      <c r="C8192" s="212"/>
      <c r="D8192" s="213" t="str">
        <f t="shared" si="2458"/>
        <v/>
      </c>
      <c r="E8192" s="214"/>
      <c r="F8192" s="215">
        <f t="shared" si="2459"/>
        <v>0</v>
      </c>
      <c r="G8192" s="281">
        <f t="shared" si="2460"/>
        <v>0</v>
      </c>
    </row>
    <row r="8193" spans="1:7" s="218" customFormat="1" ht="24" customHeight="1" x14ac:dyDescent="0.2">
      <c r="A8193" s="213" t="str">
        <f t="shared" si="2456"/>
        <v/>
      </c>
      <c r="B8193" s="211" t="str">
        <f t="shared" si="2457"/>
        <v/>
      </c>
      <c r="C8193" s="212"/>
      <c r="D8193" s="213" t="str">
        <f t="shared" si="2458"/>
        <v/>
      </c>
      <c r="E8193" s="214"/>
      <c r="F8193" s="215">
        <f t="shared" si="2459"/>
        <v>0</v>
      </c>
      <c r="G8193" s="281">
        <f t="shared" si="2460"/>
        <v>0</v>
      </c>
    </row>
    <row r="8194" spans="1:7" s="218" customFormat="1" ht="24" customHeight="1" x14ac:dyDescent="0.2">
      <c r="A8194" s="213" t="str">
        <f t="shared" si="2456"/>
        <v/>
      </c>
      <c r="B8194" s="211" t="str">
        <f t="shared" si="2457"/>
        <v/>
      </c>
      <c r="C8194" s="212"/>
      <c r="D8194" s="213" t="str">
        <f t="shared" si="2458"/>
        <v/>
      </c>
      <c r="E8194" s="214"/>
      <c r="F8194" s="215">
        <f t="shared" si="2459"/>
        <v>0</v>
      </c>
      <c r="G8194" s="281">
        <f t="shared" si="2460"/>
        <v>0</v>
      </c>
    </row>
    <row r="8195" spans="1:7" s="218" customFormat="1" ht="24" customHeight="1" x14ac:dyDescent="0.2">
      <c r="A8195" s="213" t="str">
        <f t="shared" si="2456"/>
        <v/>
      </c>
      <c r="B8195" s="211" t="str">
        <f t="shared" si="2457"/>
        <v/>
      </c>
      <c r="C8195" s="212"/>
      <c r="D8195" s="213" t="str">
        <f t="shared" si="2458"/>
        <v/>
      </c>
      <c r="E8195" s="214"/>
      <c r="F8195" s="215">
        <f t="shared" si="2459"/>
        <v>0</v>
      </c>
      <c r="G8195" s="281">
        <f t="shared" si="2460"/>
        <v>0</v>
      </c>
    </row>
    <row r="8196" spans="1:7" s="218" customFormat="1" ht="24" customHeight="1" x14ac:dyDescent="0.2">
      <c r="A8196" s="213" t="str">
        <f t="shared" si="2456"/>
        <v/>
      </c>
      <c r="B8196" s="211" t="str">
        <f t="shared" si="2457"/>
        <v/>
      </c>
      <c r="C8196" s="212"/>
      <c r="D8196" s="213" t="str">
        <f t="shared" si="2458"/>
        <v/>
      </c>
      <c r="E8196" s="214"/>
      <c r="F8196" s="215">
        <f t="shared" si="2459"/>
        <v>0</v>
      </c>
      <c r="G8196" s="281">
        <f t="shared" si="2460"/>
        <v>0</v>
      </c>
    </row>
    <row r="8197" spans="1:7" ht="24" customHeight="1" x14ac:dyDescent="0.2">
      <c r="A8197" s="285"/>
      <c r="B8197" s="101"/>
      <c r="C8197" s="95"/>
      <c r="D8197" s="101"/>
      <c r="E8197" s="102"/>
      <c r="F8197" s="268" t="s">
        <v>33</v>
      </c>
      <c r="G8197" s="283">
        <f>SUBTOTAL(9,G8188:G8196)</f>
        <v>0</v>
      </c>
    </row>
    <row r="8198" spans="1:7" ht="24" customHeight="1" x14ac:dyDescent="0.2">
      <c r="A8198" s="286"/>
      <c r="B8198" s="101"/>
      <c r="C8198" s="95"/>
      <c r="D8198" s="101"/>
      <c r="E8198" s="102"/>
      <c r="F8198" s="103"/>
      <c r="G8198" s="284"/>
    </row>
    <row r="8199" spans="1:7" ht="24" customHeight="1" x14ac:dyDescent="0.2">
      <c r="A8199" s="287" t="str">
        <f>B8157</f>
        <v/>
      </c>
      <c r="B8199" s="288" t="str">
        <f>C8157</f>
        <v/>
      </c>
      <c r="C8199" s="109"/>
      <c r="D8199" s="109" t="s">
        <v>34</v>
      </c>
      <c r="E8199" s="110"/>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7" t="str">
        <f>Comitente</f>
        <v>CA.ME. SAN JUAN SOCIEDAD DEL ESTADO</v>
      </c>
      <c r="C8202" s="92"/>
      <c r="D8202" s="98"/>
      <c r="E8202" s="98"/>
      <c r="F8202" s="99"/>
      <c r="G8202" s="273"/>
    </row>
    <row r="8203" spans="1:7" ht="24" customHeight="1" x14ac:dyDescent="0.2">
      <c r="A8203" s="272" t="s">
        <v>603</v>
      </c>
      <c r="B8203" s="97">
        <f>Contratista</f>
        <v>0</v>
      </c>
      <c r="C8203" s="93"/>
      <c r="D8203" s="93"/>
      <c r="E8203" s="93"/>
      <c r="F8203" s="100"/>
      <c r="G8203" s="274"/>
    </row>
    <row r="8204" spans="1:7" ht="24" customHeight="1" x14ac:dyDescent="0.2">
      <c r="A8204" s="272" t="s">
        <v>24</v>
      </c>
      <c r="B8204" s="97" t="str">
        <f>Obra</f>
        <v>CIERRE PERIMETRAL - OBRA CIVIL Ca.Me. SAN JUAN S.E.</v>
      </c>
      <c r="C8204" s="93"/>
      <c r="D8204" s="93"/>
      <c r="E8204" s="93"/>
      <c r="F8204" s="100" t="s">
        <v>38</v>
      </c>
      <c r="G8204" s="275">
        <f>Fecha_Base</f>
        <v>44711</v>
      </c>
    </row>
    <row r="8205" spans="1:7" ht="24" customHeight="1" x14ac:dyDescent="0.2">
      <c r="A8205" s="276" t="s">
        <v>601</v>
      </c>
      <c r="B8205" s="94" t="str">
        <f>Ubicación</f>
        <v>DEPARTAMENTO SARMIENTO</v>
      </c>
      <c r="C8205" s="94"/>
      <c r="D8205" s="101"/>
      <c r="E8205" s="102"/>
      <c r="F8205" s="103"/>
      <c r="G8205" s="277"/>
    </row>
    <row r="8206" spans="1:7" ht="24" customHeight="1" x14ac:dyDescent="0.2">
      <c r="A8206" s="276" t="s">
        <v>39</v>
      </c>
      <c r="B8206" s="104" t="str">
        <f>IFERROR(VALUE(LEFT(B8207,FIND(".",B8207)-1)),"")</f>
        <v/>
      </c>
      <c r="C8206" s="95" t="str">
        <f>IFERROR(VLOOKUP(B8206,Tabla_CyP,2,FALSE),"")</f>
        <v/>
      </c>
      <c r="D8206" s="95"/>
      <c r="E8206" s="102"/>
      <c r="F8206" s="103"/>
      <c r="G8206" s="277"/>
    </row>
    <row r="8207" spans="1:7" ht="24" customHeight="1" x14ac:dyDescent="0.2">
      <c r="A8207" s="276" t="s">
        <v>25</v>
      </c>
      <c r="B8207" s="105" t="str">
        <f>IFERROR(VLOOKUP(COUNTIF($A$1:A8207,"ANALISIS DE PRECIOS"),Tabla_NumeroItem,2,FALSE),"")</f>
        <v/>
      </c>
      <c r="C8207" s="95" t="str">
        <f>IFERROR(VLOOKUP(B8207,Tabla_CyP,2,FALSE),"")</f>
        <v/>
      </c>
      <c r="D8207" s="101"/>
      <c r="E8207" s="102"/>
      <c r="F8207" s="100" t="s">
        <v>26</v>
      </c>
      <c r="G8207" s="278" t="str">
        <f>IFERROR(VLOOKUP(B8207,Tabla_CyP,4,FALSE),"")</f>
        <v/>
      </c>
    </row>
    <row r="8208" spans="1:7" ht="24" customHeight="1" x14ac:dyDescent="0.2">
      <c r="A8208" s="276"/>
      <c r="B8208" s="94"/>
      <c r="C8208" s="95"/>
      <c r="D8208" s="101"/>
      <c r="E8208" s="102"/>
      <c r="F8208" s="103"/>
      <c r="G8208" s="277"/>
    </row>
    <row r="8209" spans="1:123" ht="24" customHeight="1" x14ac:dyDescent="0.2">
      <c r="A8209" s="378" t="s">
        <v>507</v>
      </c>
      <c r="B8209" s="379"/>
      <c r="C8209" s="380" t="s">
        <v>0</v>
      </c>
      <c r="D8209" s="380" t="s">
        <v>27</v>
      </c>
      <c r="E8209" s="386" t="s">
        <v>28</v>
      </c>
      <c r="F8209" s="388" t="s">
        <v>29</v>
      </c>
      <c r="G8209" s="388" t="s">
        <v>30</v>
      </c>
    </row>
    <row r="8210" spans="1:123" s="107" customFormat="1" ht="24" customHeight="1" x14ac:dyDescent="0.2">
      <c r="A8210" s="106" t="s">
        <v>508</v>
      </c>
      <c r="B8210" s="106" t="s">
        <v>509</v>
      </c>
      <c r="C8210" s="381"/>
      <c r="D8210" s="381"/>
      <c r="E8210" s="387"/>
      <c r="F8210" s="389"/>
      <c r="G8210" s="389"/>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customHeight="1" x14ac:dyDescent="0.2">
      <c r="A8211" s="279"/>
      <c r="B8211" s="108"/>
      <c r="C8211" s="267" t="s">
        <v>604</v>
      </c>
      <c r="D8211" s="109"/>
      <c r="E8211" s="110"/>
      <c r="F8211" s="111"/>
      <c r="G8211" s="280"/>
    </row>
    <row r="8212" spans="1:123" s="218" customFormat="1"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1">
        <f>ROUND(E8212*F8212,2)</f>
        <v>0</v>
      </c>
    </row>
    <row r="8213" spans="1:123" s="218" customFormat="1"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1">
        <f t="shared" ref="G8213:G8225" si="2465">ROUND(E8213*F8213,2)</f>
        <v>0</v>
      </c>
    </row>
    <row r="8214" spans="1:123" s="218" customFormat="1" ht="24" customHeight="1" x14ac:dyDescent="0.2">
      <c r="A8214" s="213" t="str">
        <f t="shared" si="2461"/>
        <v/>
      </c>
      <c r="B8214" s="211" t="str">
        <f t="shared" si="2464"/>
        <v/>
      </c>
      <c r="C8214" s="212"/>
      <c r="D8214" s="213" t="str">
        <f t="shared" si="2462"/>
        <v/>
      </c>
      <c r="E8214" s="214"/>
      <c r="F8214" s="215">
        <f t="shared" si="2463"/>
        <v>0</v>
      </c>
      <c r="G8214" s="281">
        <f t="shared" si="2465"/>
        <v>0</v>
      </c>
    </row>
    <row r="8215" spans="1:123" s="218" customFormat="1" ht="24" customHeight="1" x14ac:dyDescent="0.2">
      <c r="A8215" s="213" t="str">
        <f t="shared" si="2461"/>
        <v/>
      </c>
      <c r="B8215" s="211" t="str">
        <f t="shared" si="2464"/>
        <v/>
      </c>
      <c r="C8215" s="212"/>
      <c r="D8215" s="213" t="str">
        <f t="shared" si="2462"/>
        <v/>
      </c>
      <c r="E8215" s="214"/>
      <c r="F8215" s="215">
        <f t="shared" si="2463"/>
        <v>0</v>
      </c>
      <c r="G8215" s="281">
        <f t="shared" si="2465"/>
        <v>0</v>
      </c>
    </row>
    <row r="8216" spans="1:123" s="218" customFormat="1" ht="24" customHeight="1" x14ac:dyDescent="0.2">
      <c r="A8216" s="213" t="str">
        <f t="shared" si="2461"/>
        <v/>
      </c>
      <c r="B8216" s="211" t="str">
        <f t="shared" si="2464"/>
        <v/>
      </c>
      <c r="C8216" s="212"/>
      <c r="D8216" s="213" t="str">
        <f t="shared" si="2462"/>
        <v/>
      </c>
      <c r="E8216" s="214"/>
      <c r="F8216" s="215">
        <f t="shared" si="2463"/>
        <v>0</v>
      </c>
      <c r="G8216" s="281">
        <f t="shared" si="2465"/>
        <v>0</v>
      </c>
    </row>
    <row r="8217" spans="1:123" s="218" customFormat="1" ht="24" customHeight="1" x14ac:dyDescent="0.2">
      <c r="A8217" s="213" t="str">
        <f t="shared" si="2461"/>
        <v/>
      </c>
      <c r="B8217" s="211" t="str">
        <f t="shared" si="2464"/>
        <v/>
      </c>
      <c r="C8217" s="212"/>
      <c r="D8217" s="213" t="str">
        <f t="shared" si="2462"/>
        <v/>
      </c>
      <c r="E8217" s="214"/>
      <c r="F8217" s="215">
        <f t="shared" si="2463"/>
        <v>0</v>
      </c>
      <c r="G8217" s="281">
        <f t="shared" si="2465"/>
        <v>0</v>
      </c>
    </row>
    <row r="8218" spans="1:123" s="218" customFormat="1" ht="24" customHeight="1" x14ac:dyDescent="0.2">
      <c r="A8218" s="213" t="str">
        <f t="shared" si="2461"/>
        <v/>
      </c>
      <c r="B8218" s="211" t="str">
        <f t="shared" si="2464"/>
        <v/>
      </c>
      <c r="C8218" s="212"/>
      <c r="D8218" s="213" t="str">
        <f t="shared" si="2462"/>
        <v/>
      </c>
      <c r="E8218" s="214"/>
      <c r="F8218" s="215">
        <f t="shared" si="2463"/>
        <v>0</v>
      </c>
      <c r="G8218" s="281">
        <f t="shared" si="2465"/>
        <v>0</v>
      </c>
    </row>
    <row r="8219" spans="1:123" s="218" customFormat="1" ht="24" customHeight="1" x14ac:dyDescent="0.2">
      <c r="A8219" s="213" t="str">
        <f t="shared" si="2461"/>
        <v/>
      </c>
      <c r="B8219" s="211" t="str">
        <f t="shared" si="2464"/>
        <v/>
      </c>
      <c r="C8219" s="212"/>
      <c r="D8219" s="213" t="str">
        <f t="shared" si="2462"/>
        <v/>
      </c>
      <c r="E8219" s="214"/>
      <c r="F8219" s="215">
        <f t="shared" si="2463"/>
        <v>0</v>
      </c>
      <c r="G8219" s="281">
        <f t="shared" si="2465"/>
        <v>0</v>
      </c>
    </row>
    <row r="8220" spans="1:123" s="218" customFormat="1" ht="24" customHeight="1" x14ac:dyDescent="0.2">
      <c r="A8220" s="213" t="str">
        <f t="shared" si="2461"/>
        <v/>
      </c>
      <c r="B8220" s="211" t="str">
        <f t="shared" si="2464"/>
        <v/>
      </c>
      <c r="C8220" s="212"/>
      <c r="D8220" s="213" t="str">
        <f t="shared" si="2462"/>
        <v/>
      </c>
      <c r="E8220" s="214"/>
      <c r="F8220" s="215">
        <f t="shared" si="2463"/>
        <v>0</v>
      </c>
      <c r="G8220" s="281">
        <f t="shared" si="2465"/>
        <v>0</v>
      </c>
    </row>
    <row r="8221" spans="1:123" s="218" customFormat="1" ht="24" customHeight="1" x14ac:dyDescent="0.2">
      <c r="A8221" s="213" t="str">
        <f t="shared" si="2461"/>
        <v/>
      </c>
      <c r="B8221" s="211" t="str">
        <f t="shared" si="2464"/>
        <v/>
      </c>
      <c r="C8221" s="212"/>
      <c r="D8221" s="213" t="str">
        <f t="shared" si="2462"/>
        <v/>
      </c>
      <c r="E8221" s="214"/>
      <c r="F8221" s="215">
        <f t="shared" si="2463"/>
        <v>0</v>
      </c>
      <c r="G8221" s="281">
        <f t="shared" si="2465"/>
        <v>0</v>
      </c>
    </row>
    <row r="8222" spans="1:123" s="218" customFormat="1" ht="24" customHeight="1" x14ac:dyDescent="0.2">
      <c r="A8222" s="213" t="str">
        <f t="shared" si="2461"/>
        <v/>
      </c>
      <c r="B8222" s="211" t="str">
        <f t="shared" si="2464"/>
        <v/>
      </c>
      <c r="C8222" s="212"/>
      <c r="D8222" s="213" t="str">
        <f t="shared" si="2462"/>
        <v/>
      </c>
      <c r="E8222" s="214"/>
      <c r="F8222" s="215">
        <f t="shared" si="2463"/>
        <v>0</v>
      </c>
      <c r="G8222" s="281">
        <f t="shared" si="2465"/>
        <v>0</v>
      </c>
    </row>
    <row r="8223" spans="1:123" s="218" customFormat="1" ht="24" customHeight="1" x14ac:dyDescent="0.2">
      <c r="A8223" s="213" t="str">
        <f t="shared" si="2461"/>
        <v/>
      </c>
      <c r="B8223" s="211" t="str">
        <f t="shared" si="2464"/>
        <v/>
      </c>
      <c r="C8223" s="212"/>
      <c r="D8223" s="213" t="str">
        <f t="shared" si="2462"/>
        <v/>
      </c>
      <c r="E8223" s="214"/>
      <c r="F8223" s="215">
        <f t="shared" si="2463"/>
        <v>0</v>
      </c>
      <c r="G8223" s="281">
        <f t="shared" si="2465"/>
        <v>0</v>
      </c>
    </row>
    <row r="8224" spans="1:123" s="218" customFormat="1" ht="24" customHeight="1" x14ac:dyDescent="0.2">
      <c r="A8224" s="213" t="str">
        <f t="shared" si="2461"/>
        <v/>
      </c>
      <c r="B8224" s="211" t="str">
        <f t="shared" si="2464"/>
        <v/>
      </c>
      <c r="C8224" s="212"/>
      <c r="D8224" s="213" t="str">
        <f t="shared" si="2462"/>
        <v/>
      </c>
      <c r="E8224" s="214"/>
      <c r="F8224" s="215">
        <f t="shared" si="2463"/>
        <v>0</v>
      </c>
      <c r="G8224" s="281">
        <f t="shared" si="2465"/>
        <v>0</v>
      </c>
    </row>
    <row r="8225" spans="1:7" s="218" customFormat="1" ht="24" customHeight="1" x14ac:dyDescent="0.2">
      <c r="A8225" s="213" t="str">
        <f t="shared" si="2461"/>
        <v/>
      </c>
      <c r="B8225" s="211" t="str">
        <f t="shared" si="2464"/>
        <v/>
      </c>
      <c r="C8225" s="212"/>
      <c r="D8225" s="213" t="str">
        <f t="shared" si="2462"/>
        <v/>
      </c>
      <c r="E8225" s="214"/>
      <c r="F8225" s="216">
        <f t="shared" si="2463"/>
        <v>0</v>
      </c>
      <c r="G8225" s="281">
        <f t="shared" si="2465"/>
        <v>0</v>
      </c>
    </row>
    <row r="8226" spans="1:7" ht="24" customHeight="1" x14ac:dyDescent="0.2">
      <c r="A8226" s="282"/>
      <c r="B8226" s="95"/>
      <c r="C8226" s="95"/>
      <c r="D8226" s="101"/>
      <c r="E8226" s="102"/>
      <c r="F8226" s="268" t="s">
        <v>31</v>
      </c>
      <c r="G8226" s="283">
        <f>SUBTOTAL(9,G8212:G8225)</f>
        <v>0</v>
      </c>
    </row>
    <row r="8227" spans="1:7" ht="24" customHeight="1" x14ac:dyDescent="0.2">
      <c r="A8227" s="282"/>
      <c r="B8227" s="95"/>
      <c r="C8227" s="266" t="s">
        <v>605</v>
      </c>
      <c r="D8227" s="101"/>
      <c r="E8227" s="102"/>
      <c r="F8227" s="103"/>
      <c r="G8227" s="284"/>
    </row>
    <row r="8228" spans="1:7" s="218" customFormat="1"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1">
        <f>ROUND(E8228*F8228,2)</f>
        <v>0</v>
      </c>
    </row>
    <row r="8229" spans="1:7" s="218" customFormat="1" ht="24" customHeight="1" x14ac:dyDescent="0.2">
      <c r="A8229" s="213" t="str">
        <f t="shared" si="2466"/>
        <v/>
      </c>
      <c r="B8229" s="211">
        <f t="shared" si="2467"/>
        <v>0</v>
      </c>
      <c r="C8229" s="212"/>
      <c r="D8229" s="213" t="str">
        <f t="shared" si="2468"/>
        <v/>
      </c>
      <c r="E8229" s="214"/>
      <c r="F8229" s="217">
        <f t="shared" si="2469"/>
        <v>0</v>
      </c>
      <c r="G8229" s="281">
        <f>ROUND(E8229*F8229,2)</f>
        <v>0</v>
      </c>
    </row>
    <row r="8230" spans="1:7" s="218" customFormat="1" ht="24" customHeight="1" x14ac:dyDescent="0.2">
      <c r="A8230" s="213" t="str">
        <f t="shared" si="2466"/>
        <v/>
      </c>
      <c r="B8230" s="211">
        <f t="shared" si="2467"/>
        <v>0</v>
      </c>
      <c r="C8230" s="212"/>
      <c r="D8230" s="213" t="str">
        <f t="shared" si="2468"/>
        <v/>
      </c>
      <c r="E8230" s="214"/>
      <c r="F8230" s="217">
        <f t="shared" si="2469"/>
        <v>0</v>
      </c>
      <c r="G8230" s="281">
        <f t="shared" ref="G8230:G8235" si="2470">ROUND(E8230*F8230,2)</f>
        <v>0</v>
      </c>
    </row>
    <row r="8231" spans="1:7" s="218" customFormat="1" ht="24" customHeight="1" x14ac:dyDescent="0.2">
      <c r="A8231" s="213" t="str">
        <f t="shared" si="2466"/>
        <v/>
      </c>
      <c r="B8231" s="211">
        <f t="shared" si="2467"/>
        <v>0</v>
      </c>
      <c r="C8231" s="212"/>
      <c r="D8231" s="213" t="str">
        <f t="shared" si="2468"/>
        <v/>
      </c>
      <c r="E8231" s="214"/>
      <c r="F8231" s="217">
        <f t="shared" si="2469"/>
        <v>0</v>
      </c>
      <c r="G8231" s="281">
        <f t="shared" si="2470"/>
        <v>0</v>
      </c>
    </row>
    <row r="8232" spans="1:7" s="218" customFormat="1" ht="24" customHeight="1" x14ac:dyDescent="0.2">
      <c r="A8232" s="213" t="str">
        <f t="shared" si="2466"/>
        <v/>
      </c>
      <c r="B8232" s="211">
        <f t="shared" si="2467"/>
        <v>0</v>
      </c>
      <c r="C8232" s="212"/>
      <c r="D8232" s="213" t="str">
        <f t="shared" si="2468"/>
        <v/>
      </c>
      <c r="E8232" s="214"/>
      <c r="F8232" s="215">
        <f t="shared" si="2469"/>
        <v>0</v>
      </c>
      <c r="G8232" s="281">
        <f t="shared" si="2470"/>
        <v>0</v>
      </c>
    </row>
    <row r="8233" spans="1:7" s="218" customFormat="1" ht="24" customHeight="1" x14ac:dyDescent="0.2">
      <c r="A8233" s="213" t="str">
        <f t="shared" si="2466"/>
        <v/>
      </c>
      <c r="B8233" s="211">
        <f t="shared" si="2467"/>
        <v>0</v>
      </c>
      <c r="C8233" s="212"/>
      <c r="D8233" s="213" t="str">
        <f t="shared" si="2468"/>
        <v/>
      </c>
      <c r="E8233" s="214"/>
      <c r="F8233" s="215">
        <f t="shared" si="2469"/>
        <v>0</v>
      </c>
      <c r="G8233" s="281">
        <f t="shared" si="2470"/>
        <v>0</v>
      </c>
    </row>
    <row r="8234" spans="1:7" s="218" customFormat="1" ht="24" customHeight="1" x14ac:dyDescent="0.2">
      <c r="A8234" s="213" t="str">
        <f t="shared" si="2466"/>
        <v/>
      </c>
      <c r="B8234" s="211">
        <f t="shared" si="2467"/>
        <v>0</v>
      </c>
      <c r="C8234" s="212"/>
      <c r="D8234" s="213" t="str">
        <f t="shared" si="2468"/>
        <v/>
      </c>
      <c r="E8234" s="214"/>
      <c r="F8234" s="215">
        <f t="shared" si="2469"/>
        <v>0</v>
      </c>
      <c r="G8234" s="281">
        <f t="shared" si="2470"/>
        <v>0</v>
      </c>
    </row>
    <row r="8235" spans="1:7" s="218" customFormat="1" ht="24" customHeight="1" x14ac:dyDescent="0.2">
      <c r="A8235" s="213" t="str">
        <f t="shared" si="2466"/>
        <v/>
      </c>
      <c r="B8235" s="211">
        <f t="shared" si="2467"/>
        <v>0</v>
      </c>
      <c r="C8235" s="212"/>
      <c r="D8235" s="213" t="str">
        <f t="shared" si="2468"/>
        <v/>
      </c>
      <c r="E8235" s="214"/>
      <c r="F8235" s="215">
        <f t="shared" si="2469"/>
        <v>0</v>
      </c>
      <c r="G8235" s="281">
        <f t="shared" si="2470"/>
        <v>0</v>
      </c>
    </row>
    <row r="8236" spans="1:7" ht="24" customHeight="1" x14ac:dyDescent="0.2">
      <c r="A8236" s="282"/>
      <c r="B8236" s="95"/>
      <c r="C8236" s="95"/>
      <c r="D8236" s="101"/>
      <c r="E8236" s="102"/>
      <c r="F8236" s="268" t="s">
        <v>32</v>
      </c>
      <c r="G8236" s="283">
        <f>SUBTOTAL(9,G8228:G8235)</f>
        <v>0</v>
      </c>
    </row>
    <row r="8237" spans="1:7" ht="24" customHeight="1" x14ac:dyDescent="0.2">
      <c r="A8237" s="282"/>
      <c r="B8237" s="95"/>
      <c r="C8237" s="266" t="s">
        <v>606</v>
      </c>
      <c r="D8237" s="101"/>
      <c r="E8237" s="102"/>
      <c r="F8237" s="103"/>
      <c r="G8237" s="284"/>
    </row>
    <row r="8238" spans="1:7" s="218" customFormat="1"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1">
        <f t="shared" ref="G8238:G8246" si="2475">ROUND(E8238*F8238,2)</f>
        <v>0</v>
      </c>
    </row>
    <row r="8239" spans="1:7" s="218" customFormat="1" ht="24" customHeight="1" x14ac:dyDescent="0.2">
      <c r="A8239" s="213" t="str">
        <f t="shared" si="2471"/>
        <v/>
      </c>
      <c r="B8239" s="211" t="str">
        <f t="shared" si="2472"/>
        <v/>
      </c>
      <c r="C8239" s="212"/>
      <c r="D8239" s="213" t="str">
        <f t="shared" si="2473"/>
        <v/>
      </c>
      <c r="E8239" s="214"/>
      <c r="F8239" s="215">
        <f t="shared" si="2474"/>
        <v>0</v>
      </c>
      <c r="G8239" s="281">
        <f t="shared" si="2475"/>
        <v>0</v>
      </c>
    </row>
    <row r="8240" spans="1:7" s="218" customFormat="1" ht="24" customHeight="1" x14ac:dyDescent="0.2">
      <c r="A8240" s="213" t="str">
        <f t="shared" si="2471"/>
        <v/>
      </c>
      <c r="B8240" s="211" t="str">
        <f t="shared" si="2472"/>
        <v/>
      </c>
      <c r="C8240" s="212"/>
      <c r="D8240" s="213" t="str">
        <f t="shared" si="2473"/>
        <v/>
      </c>
      <c r="E8240" s="214"/>
      <c r="F8240" s="215">
        <f t="shared" si="2474"/>
        <v>0</v>
      </c>
      <c r="G8240" s="281">
        <f t="shared" si="2475"/>
        <v>0</v>
      </c>
    </row>
    <row r="8241" spans="1:7" s="218" customFormat="1" ht="24" customHeight="1" x14ac:dyDescent="0.2">
      <c r="A8241" s="213" t="str">
        <f t="shared" si="2471"/>
        <v/>
      </c>
      <c r="B8241" s="211" t="str">
        <f t="shared" si="2472"/>
        <v/>
      </c>
      <c r="C8241" s="212"/>
      <c r="D8241" s="213" t="str">
        <f t="shared" si="2473"/>
        <v/>
      </c>
      <c r="E8241" s="214"/>
      <c r="F8241" s="215">
        <f t="shared" si="2474"/>
        <v>0</v>
      </c>
      <c r="G8241" s="281">
        <f t="shared" si="2475"/>
        <v>0</v>
      </c>
    </row>
    <row r="8242" spans="1:7" s="218" customFormat="1" ht="24" customHeight="1" x14ac:dyDescent="0.2">
      <c r="A8242" s="213" t="str">
        <f t="shared" si="2471"/>
        <v/>
      </c>
      <c r="B8242" s="211" t="str">
        <f t="shared" si="2472"/>
        <v/>
      </c>
      <c r="C8242" s="212"/>
      <c r="D8242" s="213" t="str">
        <f t="shared" si="2473"/>
        <v/>
      </c>
      <c r="E8242" s="214"/>
      <c r="F8242" s="215">
        <f t="shared" si="2474"/>
        <v>0</v>
      </c>
      <c r="G8242" s="281">
        <f t="shared" si="2475"/>
        <v>0</v>
      </c>
    </row>
    <row r="8243" spans="1:7" s="218" customFormat="1" ht="24" customHeight="1" x14ac:dyDescent="0.2">
      <c r="A8243" s="213" t="str">
        <f t="shared" si="2471"/>
        <v/>
      </c>
      <c r="B8243" s="211" t="str">
        <f t="shared" si="2472"/>
        <v/>
      </c>
      <c r="C8243" s="212"/>
      <c r="D8243" s="213" t="str">
        <f t="shared" si="2473"/>
        <v/>
      </c>
      <c r="E8243" s="214"/>
      <c r="F8243" s="215">
        <f t="shared" si="2474"/>
        <v>0</v>
      </c>
      <c r="G8243" s="281">
        <f t="shared" si="2475"/>
        <v>0</v>
      </c>
    </row>
    <row r="8244" spans="1:7" s="218" customFormat="1" ht="24" customHeight="1" x14ac:dyDescent="0.2">
      <c r="A8244" s="213" t="str">
        <f t="shared" si="2471"/>
        <v/>
      </c>
      <c r="B8244" s="211" t="str">
        <f t="shared" si="2472"/>
        <v/>
      </c>
      <c r="C8244" s="212"/>
      <c r="D8244" s="213" t="str">
        <f t="shared" si="2473"/>
        <v/>
      </c>
      <c r="E8244" s="214"/>
      <c r="F8244" s="215">
        <f t="shared" si="2474"/>
        <v>0</v>
      </c>
      <c r="G8244" s="281">
        <f t="shared" si="2475"/>
        <v>0</v>
      </c>
    </row>
    <row r="8245" spans="1:7" s="218" customFormat="1" ht="24" customHeight="1" x14ac:dyDescent="0.2">
      <c r="A8245" s="213" t="str">
        <f t="shared" si="2471"/>
        <v/>
      </c>
      <c r="B8245" s="211" t="str">
        <f t="shared" si="2472"/>
        <v/>
      </c>
      <c r="C8245" s="212"/>
      <c r="D8245" s="213" t="str">
        <f t="shared" si="2473"/>
        <v/>
      </c>
      <c r="E8245" s="214"/>
      <c r="F8245" s="215">
        <f t="shared" si="2474"/>
        <v>0</v>
      </c>
      <c r="G8245" s="281">
        <f t="shared" si="2475"/>
        <v>0</v>
      </c>
    </row>
    <row r="8246" spans="1:7" s="218" customFormat="1" ht="24" customHeight="1" x14ac:dyDescent="0.2">
      <c r="A8246" s="213" t="str">
        <f t="shared" si="2471"/>
        <v/>
      </c>
      <c r="B8246" s="211" t="str">
        <f t="shared" si="2472"/>
        <v/>
      </c>
      <c r="C8246" s="212"/>
      <c r="D8246" s="213" t="str">
        <f t="shared" si="2473"/>
        <v/>
      </c>
      <c r="E8246" s="214"/>
      <c r="F8246" s="215">
        <f t="shared" si="2474"/>
        <v>0</v>
      </c>
      <c r="G8246" s="281">
        <f t="shared" si="2475"/>
        <v>0</v>
      </c>
    </row>
    <row r="8247" spans="1:7" ht="24" customHeight="1" x14ac:dyDescent="0.2">
      <c r="A8247" s="285"/>
      <c r="B8247" s="101"/>
      <c r="C8247" s="95"/>
      <c r="D8247" s="101"/>
      <c r="E8247" s="102"/>
      <c r="F8247" s="268" t="s">
        <v>33</v>
      </c>
      <c r="G8247" s="283">
        <f>SUBTOTAL(9,G8238:G8246)</f>
        <v>0</v>
      </c>
    </row>
    <row r="8248" spans="1:7" ht="24" customHeight="1" x14ac:dyDescent="0.2">
      <c r="A8248" s="286"/>
      <c r="B8248" s="101"/>
      <c r="C8248" s="95"/>
      <c r="D8248" s="101"/>
      <c r="E8248" s="102"/>
      <c r="F8248" s="103"/>
      <c r="G8248" s="284"/>
    </row>
    <row r="8249" spans="1:7" ht="24" customHeight="1" x14ac:dyDescent="0.2">
      <c r="A8249" s="287" t="str">
        <f>B8207</f>
        <v/>
      </c>
      <c r="B8249" s="288" t="str">
        <f>C8207</f>
        <v/>
      </c>
      <c r="C8249" s="109"/>
      <c r="D8249" s="109" t="s">
        <v>34</v>
      </c>
      <c r="E8249" s="110"/>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7" t="str">
        <f>Comitente</f>
        <v>CA.ME. SAN JUAN SOCIEDAD DEL ESTADO</v>
      </c>
      <c r="C8252" s="92"/>
      <c r="D8252" s="98"/>
      <c r="E8252" s="98"/>
      <c r="F8252" s="99"/>
      <c r="G8252" s="273"/>
    </row>
    <row r="8253" spans="1:7" ht="24" customHeight="1" x14ac:dyDescent="0.2">
      <c r="A8253" s="272" t="s">
        <v>603</v>
      </c>
      <c r="B8253" s="97">
        <f>Contratista</f>
        <v>0</v>
      </c>
      <c r="C8253" s="93"/>
      <c r="D8253" s="93"/>
      <c r="E8253" s="93"/>
      <c r="F8253" s="100"/>
      <c r="G8253" s="274"/>
    </row>
    <row r="8254" spans="1:7" ht="24" customHeight="1" x14ac:dyDescent="0.2">
      <c r="A8254" s="272" t="s">
        <v>24</v>
      </c>
      <c r="B8254" s="97" t="str">
        <f>Obra</f>
        <v>CIERRE PERIMETRAL - OBRA CIVIL Ca.Me. SAN JUAN S.E.</v>
      </c>
      <c r="C8254" s="93"/>
      <c r="D8254" s="93"/>
      <c r="E8254" s="93"/>
      <c r="F8254" s="100" t="s">
        <v>38</v>
      </c>
      <c r="G8254" s="275">
        <f>Fecha_Base</f>
        <v>44711</v>
      </c>
    </row>
    <row r="8255" spans="1:7" ht="24" customHeight="1" x14ac:dyDescent="0.2">
      <c r="A8255" s="276" t="s">
        <v>601</v>
      </c>
      <c r="B8255" s="94" t="str">
        <f>Ubicación</f>
        <v>DEPARTAMENTO SARMIENTO</v>
      </c>
      <c r="C8255" s="94"/>
      <c r="D8255" s="101"/>
      <c r="E8255" s="102"/>
      <c r="F8255" s="103"/>
      <c r="G8255" s="277"/>
    </row>
    <row r="8256" spans="1:7" ht="24" customHeight="1" x14ac:dyDescent="0.2">
      <c r="A8256" s="276" t="s">
        <v>39</v>
      </c>
      <c r="B8256" s="104" t="str">
        <f>IFERROR(VALUE(LEFT(B8257,FIND(".",B8257)-1)),"")</f>
        <v/>
      </c>
      <c r="C8256" s="95" t="str">
        <f>IFERROR(VLOOKUP(B8256,Tabla_CyP,2,FALSE),"")</f>
        <v/>
      </c>
      <c r="D8256" s="95"/>
      <c r="E8256" s="102"/>
      <c r="F8256" s="103"/>
      <c r="G8256" s="277"/>
    </row>
    <row r="8257" spans="1:123" ht="24" customHeight="1" x14ac:dyDescent="0.2">
      <c r="A8257" s="276" t="s">
        <v>25</v>
      </c>
      <c r="B8257" s="105" t="str">
        <f>IFERROR(VLOOKUP(COUNTIF($A$1:A8257,"ANALISIS DE PRECIOS"),Tabla_NumeroItem,2,FALSE),"")</f>
        <v/>
      </c>
      <c r="C8257" s="95" t="str">
        <f>IFERROR(VLOOKUP(B8257,Tabla_CyP,2,FALSE),"")</f>
        <v/>
      </c>
      <c r="D8257" s="101"/>
      <c r="E8257" s="102"/>
      <c r="F8257" s="100" t="s">
        <v>26</v>
      </c>
      <c r="G8257" s="278" t="str">
        <f>IFERROR(VLOOKUP(B8257,Tabla_CyP,4,FALSE),"")</f>
        <v/>
      </c>
    </row>
    <row r="8258" spans="1:123" ht="24" customHeight="1" x14ac:dyDescent="0.2">
      <c r="A8258" s="276"/>
      <c r="B8258" s="94"/>
      <c r="C8258" s="95"/>
      <c r="D8258" s="101"/>
      <c r="E8258" s="102"/>
      <c r="F8258" s="103"/>
      <c r="G8258" s="277"/>
    </row>
    <row r="8259" spans="1:123" ht="24" customHeight="1" x14ac:dyDescent="0.2">
      <c r="A8259" s="378" t="s">
        <v>507</v>
      </c>
      <c r="B8259" s="379"/>
      <c r="C8259" s="380" t="s">
        <v>0</v>
      </c>
      <c r="D8259" s="380" t="s">
        <v>27</v>
      </c>
      <c r="E8259" s="386" t="s">
        <v>28</v>
      </c>
      <c r="F8259" s="388" t="s">
        <v>29</v>
      </c>
      <c r="G8259" s="388" t="s">
        <v>30</v>
      </c>
    </row>
    <row r="8260" spans="1:123" s="107" customFormat="1" ht="24" customHeight="1" x14ac:dyDescent="0.2">
      <c r="A8260" s="106" t="s">
        <v>508</v>
      </c>
      <c r="B8260" s="106" t="s">
        <v>509</v>
      </c>
      <c r="C8260" s="381"/>
      <c r="D8260" s="381"/>
      <c r="E8260" s="387"/>
      <c r="F8260" s="389"/>
      <c r="G8260" s="389"/>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customHeight="1" x14ac:dyDescent="0.2">
      <c r="A8261" s="279"/>
      <c r="B8261" s="108"/>
      <c r="C8261" s="267" t="s">
        <v>604</v>
      </c>
      <c r="D8261" s="109"/>
      <c r="E8261" s="110"/>
      <c r="F8261" s="111"/>
      <c r="G8261" s="280"/>
    </row>
    <row r="8262" spans="1:123" s="218" customFormat="1"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1">
        <f>ROUND(E8262*F8262,2)</f>
        <v>0</v>
      </c>
    </row>
    <row r="8263" spans="1:123" s="218" customFormat="1"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1">
        <f t="shared" ref="G8263:G8275" si="2480">ROUND(E8263*F8263,2)</f>
        <v>0</v>
      </c>
    </row>
    <row r="8264" spans="1:123" s="218" customFormat="1" ht="24" customHeight="1" x14ac:dyDescent="0.2">
      <c r="A8264" s="213" t="str">
        <f t="shared" si="2476"/>
        <v/>
      </c>
      <c r="B8264" s="211" t="str">
        <f t="shared" si="2479"/>
        <v/>
      </c>
      <c r="C8264" s="212"/>
      <c r="D8264" s="213" t="str">
        <f t="shared" si="2477"/>
        <v/>
      </c>
      <c r="E8264" s="214"/>
      <c r="F8264" s="215">
        <f t="shared" si="2478"/>
        <v>0</v>
      </c>
      <c r="G8264" s="281">
        <f t="shared" si="2480"/>
        <v>0</v>
      </c>
    </row>
    <row r="8265" spans="1:123" s="218" customFormat="1" ht="24" customHeight="1" x14ac:dyDescent="0.2">
      <c r="A8265" s="213" t="str">
        <f t="shared" si="2476"/>
        <v/>
      </c>
      <c r="B8265" s="211" t="str">
        <f t="shared" si="2479"/>
        <v/>
      </c>
      <c r="C8265" s="212"/>
      <c r="D8265" s="213" t="str">
        <f t="shared" si="2477"/>
        <v/>
      </c>
      <c r="E8265" s="214"/>
      <c r="F8265" s="215">
        <f t="shared" si="2478"/>
        <v>0</v>
      </c>
      <c r="G8265" s="281">
        <f t="shared" si="2480"/>
        <v>0</v>
      </c>
    </row>
    <row r="8266" spans="1:123" s="218" customFormat="1" ht="24" customHeight="1" x14ac:dyDescent="0.2">
      <c r="A8266" s="213" t="str">
        <f t="shared" si="2476"/>
        <v/>
      </c>
      <c r="B8266" s="211" t="str">
        <f t="shared" si="2479"/>
        <v/>
      </c>
      <c r="C8266" s="212"/>
      <c r="D8266" s="213" t="str">
        <f t="shared" si="2477"/>
        <v/>
      </c>
      <c r="E8266" s="214"/>
      <c r="F8266" s="215">
        <f t="shared" si="2478"/>
        <v>0</v>
      </c>
      <c r="G8266" s="281">
        <f t="shared" si="2480"/>
        <v>0</v>
      </c>
    </row>
    <row r="8267" spans="1:123" s="218" customFormat="1" ht="24" customHeight="1" x14ac:dyDescent="0.2">
      <c r="A8267" s="213" t="str">
        <f t="shared" si="2476"/>
        <v/>
      </c>
      <c r="B8267" s="211" t="str">
        <f t="shared" si="2479"/>
        <v/>
      </c>
      <c r="C8267" s="212"/>
      <c r="D8267" s="213" t="str">
        <f t="shared" si="2477"/>
        <v/>
      </c>
      <c r="E8267" s="214"/>
      <c r="F8267" s="215">
        <f t="shared" si="2478"/>
        <v>0</v>
      </c>
      <c r="G8267" s="281">
        <f t="shared" si="2480"/>
        <v>0</v>
      </c>
    </row>
    <row r="8268" spans="1:123" s="218" customFormat="1" ht="24" customHeight="1" x14ac:dyDescent="0.2">
      <c r="A8268" s="213" t="str">
        <f t="shared" si="2476"/>
        <v/>
      </c>
      <c r="B8268" s="211" t="str">
        <f t="shared" si="2479"/>
        <v/>
      </c>
      <c r="C8268" s="212"/>
      <c r="D8268" s="213" t="str">
        <f t="shared" si="2477"/>
        <v/>
      </c>
      <c r="E8268" s="214"/>
      <c r="F8268" s="215">
        <f t="shared" si="2478"/>
        <v>0</v>
      </c>
      <c r="G8268" s="281">
        <f t="shared" si="2480"/>
        <v>0</v>
      </c>
    </row>
    <row r="8269" spans="1:123" s="218" customFormat="1" ht="24" customHeight="1" x14ac:dyDescent="0.2">
      <c r="A8269" s="213" t="str">
        <f t="shared" si="2476"/>
        <v/>
      </c>
      <c r="B8269" s="211" t="str">
        <f t="shared" si="2479"/>
        <v/>
      </c>
      <c r="C8269" s="212"/>
      <c r="D8269" s="213" t="str">
        <f t="shared" si="2477"/>
        <v/>
      </c>
      <c r="E8269" s="214"/>
      <c r="F8269" s="215">
        <f t="shared" si="2478"/>
        <v>0</v>
      </c>
      <c r="G8269" s="281">
        <f t="shared" si="2480"/>
        <v>0</v>
      </c>
    </row>
    <row r="8270" spans="1:123" s="218" customFormat="1" ht="24" customHeight="1" x14ac:dyDescent="0.2">
      <c r="A8270" s="213" t="str">
        <f t="shared" si="2476"/>
        <v/>
      </c>
      <c r="B8270" s="211" t="str">
        <f t="shared" si="2479"/>
        <v/>
      </c>
      <c r="C8270" s="212"/>
      <c r="D8270" s="213" t="str">
        <f t="shared" si="2477"/>
        <v/>
      </c>
      <c r="E8270" s="214"/>
      <c r="F8270" s="215">
        <f t="shared" si="2478"/>
        <v>0</v>
      </c>
      <c r="G8270" s="281">
        <f t="shared" si="2480"/>
        <v>0</v>
      </c>
    </row>
    <row r="8271" spans="1:123" s="218" customFormat="1" ht="24" customHeight="1" x14ac:dyDescent="0.2">
      <c r="A8271" s="213" t="str">
        <f t="shared" si="2476"/>
        <v/>
      </c>
      <c r="B8271" s="211" t="str">
        <f t="shared" si="2479"/>
        <v/>
      </c>
      <c r="C8271" s="212"/>
      <c r="D8271" s="213" t="str">
        <f t="shared" si="2477"/>
        <v/>
      </c>
      <c r="E8271" s="214"/>
      <c r="F8271" s="215">
        <f t="shared" si="2478"/>
        <v>0</v>
      </c>
      <c r="G8271" s="281">
        <f t="shared" si="2480"/>
        <v>0</v>
      </c>
    </row>
    <row r="8272" spans="1:123" s="218" customFormat="1" ht="24" customHeight="1" x14ac:dyDescent="0.2">
      <c r="A8272" s="213" t="str">
        <f t="shared" si="2476"/>
        <v/>
      </c>
      <c r="B8272" s="211" t="str">
        <f t="shared" si="2479"/>
        <v/>
      </c>
      <c r="C8272" s="212"/>
      <c r="D8272" s="213" t="str">
        <f t="shared" si="2477"/>
        <v/>
      </c>
      <c r="E8272" s="214"/>
      <c r="F8272" s="215">
        <f t="shared" si="2478"/>
        <v>0</v>
      </c>
      <c r="G8272" s="281">
        <f t="shared" si="2480"/>
        <v>0</v>
      </c>
    </row>
    <row r="8273" spans="1:7" s="218" customFormat="1" ht="24" customHeight="1" x14ac:dyDescent="0.2">
      <c r="A8273" s="213" t="str">
        <f t="shared" si="2476"/>
        <v/>
      </c>
      <c r="B8273" s="211" t="str">
        <f t="shared" si="2479"/>
        <v/>
      </c>
      <c r="C8273" s="212"/>
      <c r="D8273" s="213" t="str">
        <f t="shared" si="2477"/>
        <v/>
      </c>
      <c r="E8273" s="214"/>
      <c r="F8273" s="215">
        <f t="shared" si="2478"/>
        <v>0</v>
      </c>
      <c r="G8273" s="281">
        <f t="shared" si="2480"/>
        <v>0</v>
      </c>
    </row>
    <row r="8274" spans="1:7" s="218" customFormat="1" ht="24" customHeight="1" x14ac:dyDescent="0.2">
      <c r="A8274" s="213" t="str">
        <f t="shared" si="2476"/>
        <v/>
      </c>
      <c r="B8274" s="211" t="str">
        <f t="shared" si="2479"/>
        <v/>
      </c>
      <c r="C8274" s="212"/>
      <c r="D8274" s="213" t="str">
        <f t="shared" si="2477"/>
        <v/>
      </c>
      <c r="E8274" s="214"/>
      <c r="F8274" s="215">
        <f t="shared" si="2478"/>
        <v>0</v>
      </c>
      <c r="G8274" s="281">
        <f t="shared" si="2480"/>
        <v>0</v>
      </c>
    </row>
    <row r="8275" spans="1:7" s="218" customFormat="1" ht="24" customHeight="1" x14ac:dyDescent="0.2">
      <c r="A8275" s="213" t="str">
        <f t="shared" si="2476"/>
        <v/>
      </c>
      <c r="B8275" s="211" t="str">
        <f t="shared" si="2479"/>
        <v/>
      </c>
      <c r="C8275" s="212"/>
      <c r="D8275" s="213" t="str">
        <f t="shared" si="2477"/>
        <v/>
      </c>
      <c r="E8275" s="214"/>
      <c r="F8275" s="216">
        <f t="shared" si="2478"/>
        <v>0</v>
      </c>
      <c r="G8275" s="281">
        <f t="shared" si="2480"/>
        <v>0</v>
      </c>
    </row>
    <row r="8276" spans="1:7" ht="24" customHeight="1" x14ac:dyDescent="0.2">
      <c r="A8276" s="282"/>
      <c r="B8276" s="95"/>
      <c r="C8276" s="95"/>
      <c r="D8276" s="101"/>
      <c r="E8276" s="102"/>
      <c r="F8276" s="268" t="s">
        <v>31</v>
      </c>
      <c r="G8276" s="283">
        <f>SUBTOTAL(9,G8262:G8275)</f>
        <v>0</v>
      </c>
    </row>
    <row r="8277" spans="1:7" ht="24" customHeight="1" x14ac:dyDescent="0.2">
      <c r="A8277" s="282"/>
      <c r="B8277" s="95"/>
      <c r="C8277" s="266" t="s">
        <v>605</v>
      </c>
      <c r="D8277" s="101"/>
      <c r="E8277" s="102"/>
      <c r="F8277" s="103"/>
      <c r="G8277" s="284"/>
    </row>
    <row r="8278" spans="1:7" s="218" customFormat="1"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1">
        <f>ROUND(E8278*F8278,2)</f>
        <v>0</v>
      </c>
    </row>
    <row r="8279" spans="1:7" s="218" customFormat="1" ht="24" customHeight="1" x14ac:dyDescent="0.2">
      <c r="A8279" s="213" t="str">
        <f t="shared" si="2481"/>
        <v/>
      </c>
      <c r="B8279" s="211">
        <f t="shared" si="2482"/>
        <v>0</v>
      </c>
      <c r="C8279" s="212"/>
      <c r="D8279" s="213" t="str">
        <f t="shared" si="2483"/>
        <v/>
      </c>
      <c r="E8279" s="214"/>
      <c r="F8279" s="217">
        <f t="shared" si="2484"/>
        <v>0</v>
      </c>
      <c r="G8279" s="281">
        <f>ROUND(E8279*F8279,2)</f>
        <v>0</v>
      </c>
    </row>
    <row r="8280" spans="1:7" s="218" customFormat="1" ht="24" customHeight="1" x14ac:dyDescent="0.2">
      <c r="A8280" s="213" t="str">
        <f t="shared" si="2481"/>
        <v/>
      </c>
      <c r="B8280" s="211">
        <f t="shared" si="2482"/>
        <v>0</v>
      </c>
      <c r="C8280" s="212"/>
      <c r="D8280" s="213" t="str">
        <f t="shared" si="2483"/>
        <v/>
      </c>
      <c r="E8280" s="214"/>
      <c r="F8280" s="217">
        <f t="shared" si="2484"/>
        <v>0</v>
      </c>
      <c r="G8280" s="281">
        <f t="shared" ref="G8280:G8285" si="2485">ROUND(E8280*F8280,2)</f>
        <v>0</v>
      </c>
    </row>
    <row r="8281" spans="1:7" s="218" customFormat="1" ht="24" customHeight="1" x14ac:dyDescent="0.2">
      <c r="A8281" s="213" t="str">
        <f t="shared" si="2481"/>
        <v/>
      </c>
      <c r="B8281" s="211">
        <f t="shared" si="2482"/>
        <v>0</v>
      </c>
      <c r="C8281" s="212"/>
      <c r="D8281" s="213" t="str">
        <f t="shared" si="2483"/>
        <v/>
      </c>
      <c r="E8281" s="214"/>
      <c r="F8281" s="217">
        <f t="shared" si="2484"/>
        <v>0</v>
      </c>
      <c r="G8281" s="281">
        <f t="shared" si="2485"/>
        <v>0</v>
      </c>
    </row>
    <row r="8282" spans="1:7" s="218" customFormat="1" ht="24" customHeight="1" x14ac:dyDescent="0.2">
      <c r="A8282" s="213" t="str">
        <f t="shared" si="2481"/>
        <v/>
      </c>
      <c r="B8282" s="211">
        <f t="shared" si="2482"/>
        <v>0</v>
      </c>
      <c r="C8282" s="212"/>
      <c r="D8282" s="213" t="str">
        <f t="shared" si="2483"/>
        <v/>
      </c>
      <c r="E8282" s="214"/>
      <c r="F8282" s="215">
        <f t="shared" si="2484"/>
        <v>0</v>
      </c>
      <c r="G8282" s="281">
        <f t="shared" si="2485"/>
        <v>0</v>
      </c>
    </row>
    <row r="8283" spans="1:7" s="218" customFormat="1" ht="24" customHeight="1" x14ac:dyDescent="0.2">
      <c r="A8283" s="213" t="str">
        <f t="shared" si="2481"/>
        <v/>
      </c>
      <c r="B8283" s="211">
        <f t="shared" si="2482"/>
        <v>0</v>
      </c>
      <c r="C8283" s="212"/>
      <c r="D8283" s="213" t="str">
        <f t="shared" si="2483"/>
        <v/>
      </c>
      <c r="E8283" s="214"/>
      <c r="F8283" s="215">
        <f t="shared" si="2484"/>
        <v>0</v>
      </c>
      <c r="G8283" s="281">
        <f t="shared" si="2485"/>
        <v>0</v>
      </c>
    </row>
    <row r="8284" spans="1:7" s="218" customFormat="1" ht="24" customHeight="1" x14ac:dyDescent="0.2">
      <c r="A8284" s="213" t="str">
        <f t="shared" si="2481"/>
        <v/>
      </c>
      <c r="B8284" s="211">
        <f t="shared" si="2482"/>
        <v>0</v>
      </c>
      <c r="C8284" s="212"/>
      <c r="D8284" s="213" t="str">
        <f t="shared" si="2483"/>
        <v/>
      </c>
      <c r="E8284" s="214"/>
      <c r="F8284" s="215">
        <f t="shared" si="2484"/>
        <v>0</v>
      </c>
      <c r="G8284" s="281">
        <f t="shared" si="2485"/>
        <v>0</v>
      </c>
    </row>
    <row r="8285" spans="1:7" s="218" customFormat="1" ht="24" customHeight="1" x14ac:dyDescent="0.2">
      <c r="A8285" s="213" t="str">
        <f t="shared" si="2481"/>
        <v/>
      </c>
      <c r="B8285" s="211">
        <f t="shared" si="2482"/>
        <v>0</v>
      </c>
      <c r="C8285" s="212"/>
      <c r="D8285" s="213" t="str">
        <f t="shared" si="2483"/>
        <v/>
      </c>
      <c r="E8285" s="214"/>
      <c r="F8285" s="215">
        <f t="shared" si="2484"/>
        <v>0</v>
      </c>
      <c r="G8285" s="281">
        <f t="shared" si="2485"/>
        <v>0</v>
      </c>
    </row>
    <row r="8286" spans="1:7" ht="24" customHeight="1" x14ac:dyDescent="0.2">
      <c r="A8286" s="282"/>
      <c r="B8286" s="95"/>
      <c r="C8286" s="95"/>
      <c r="D8286" s="101"/>
      <c r="E8286" s="102"/>
      <c r="F8286" s="268" t="s">
        <v>32</v>
      </c>
      <c r="G8286" s="283">
        <f>SUBTOTAL(9,G8278:G8285)</f>
        <v>0</v>
      </c>
    </row>
    <row r="8287" spans="1:7" ht="24" customHeight="1" x14ac:dyDescent="0.2">
      <c r="A8287" s="282"/>
      <c r="B8287" s="95"/>
      <c r="C8287" s="266" t="s">
        <v>606</v>
      </c>
      <c r="D8287" s="101"/>
      <c r="E8287" s="102"/>
      <c r="F8287" s="103"/>
      <c r="G8287" s="284"/>
    </row>
    <row r="8288" spans="1:7" s="218" customFormat="1"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1">
        <f t="shared" ref="G8288:G8296" si="2490">ROUND(E8288*F8288,2)</f>
        <v>0</v>
      </c>
    </row>
    <row r="8289" spans="1:7" s="218" customFormat="1" ht="24" customHeight="1" x14ac:dyDescent="0.2">
      <c r="A8289" s="213" t="str">
        <f t="shared" si="2486"/>
        <v/>
      </c>
      <c r="B8289" s="211" t="str">
        <f t="shared" si="2487"/>
        <v/>
      </c>
      <c r="C8289" s="212"/>
      <c r="D8289" s="213" t="str">
        <f t="shared" si="2488"/>
        <v/>
      </c>
      <c r="E8289" s="214"/>
      <c r="F8289" s="215">
        <f t="shared" si="2489"/>
        <v>0</v>
      </c>
      <c r="G8289" s="281">
        <f t="shared" si="2490"/>
        <v>0</v>
      </c>
    </row>
    <row r="8290" spans="1:7" s="218" customFormat="1" ht="24" customHeight="1" x14ac:dyDescent="0.2">
      <c r="A8290" s="213" t="str">
        <f t="shared" si="2486"/>
        <v/>
      </c>
      <c r="B8290" s="211" t="str">
        <f t="shared" si="2487"/>
        <v/>
      </c>
      <c r="C8290" s="212"/>
      <c r="D8290" s="213" t="str">
        <f t="shared" si="2488"/>
        <v/>
      </c>
      <c r="E8290" s="214"/>
      <c r="F8290" s="215">
        <f t="shared" si="2489"/>
        <v>0</v>
      </c>
      <c r="G8290" s="281">
        <f t="shared" si="2490"/>
        <v>0</v>
      </c>
    </row>
    <row r="8291" spans="1:7" s="218" customFormat="1" ht="24" customHeight="1" x14ac:dyDescent="0.2">
      <c r="A8291" s="213" t="str">
        <f t="shared" si="2486"/>
        <v/>
      </c>
      <c r="B8291" s="211" t="str">
        <f t="shared" si="2487"/>
        <v/>
      </c>
      <c r="C8291" s="212"/>
      <c r="D8291" s="213" t="str">
        <f t="shared" si="2488"/>
        <v/>
      </c>
      <c r="E8291" s="214"/>
      <c r="F8291" s="215">
        <f t="shared" si="2489"/>
        <v>0</v>
      </c>
      <c r="G8291" s="281">
        <f t="shared" si="2490"/>
        <v>0</v>
      </c>
    </row>
    <row r="8292" spans="1:7" s="218" customFormat="1" ht="24" customHeight="1" x14ac:dyDescent="0.2">
      <c r="A8292" s="213" t="str">
        <f t="shared" si="2486"/>
        <v/>
      </c>
      <c r="B8292" s="211" t="str">
        <f t="shared" si="2487"/>
        <v/>
      </c>
      <c r="C8292" s="212"/>
      <c r="D8292" s="213" t="str">
        <f t="shared" si="2488"/>
        <v/>
      </c>
      <c r="E8292" s="214"/>
      <c r="F8292" s="215">
        <f t="shared" si="2489"/>
        <v>0</v>
      </c>
      <c r="G8292" s="281">
        <f t="shared" si="2490"/>
        <v>0</v>
      </c>
    </row>
    <row r="8293" spans="1:7" s="218" customFormat="1" ht="24" customHeight="1" x14ac:dyDescent="0.2">
      <c r="A8293" s="213" t="str">
        <f t="shared" si="2486"/>
        <v/>
      </c>
      <c r="B8293" s="211" t="str">
        <f t="shared" si="2487"/>
        <v/>
      </c>
      <c r="C8293" s="212"/>
      <c r="D8293" s="213" t="str">
        <f t="shared" si="2488"/>
        <v/>
      </c>
      <c r="E8293" s="214"/>
      <c r="F8293" s="215">
        <f t="shared" si="2489"/>
        <v>0</v>
      </c>
      <c r="G8293" s="281">
        <f t="shared" si="2490"/>
        <v>0</v>
      </c>
    </row>
    <row r="8294" spans="1:7" s="218" customFormat="1" ht="24" customHeight="1" x14ac:dyDescent="0.2">
      <c r="A8294" s="213" t="str">
        <f t="shared" si="2486"/>
        <v/>
      </c>
      <c r="B8294" s="211" t="str">
        <f t="shared" si="2487"/>
        <v/>
      </c>
      <c r="C8294" s="212"/>
      <c r="D8294" s="213" t="str">
        <f t="shared" si="2488"/>
        <v/>
      </c>
      <c r="E8294" s="214"/>
      <c r="F8294" s="215">
        <f t="shared" si="2489"/>
        <v>0</v>
      </c>
      <c r="G8294" s="281">
        <f t="shared" si="2490"/>
        <v>0</v>
      </c>
    </row>
    <row r="8295" spans="1:7" s="218" customFormat="1" ht="24" customHeight="1" x14ac:dyDescent="0.2">
      <c r="A8295" s="213" t="str">
        <f t="shared" si="2486"/>
        <v/>
      </c>
      <c r="B8295" s="211" t="str">
        <f t="shared" si="2487"/>
        <v/>
      </c>
      <c r="C8295" s="212"/>
      <c r="D8295" s="213" t="str">
        <f t="shared" si="2488"/>
        <v/>
      </c>
      <c r="E8295" s="214"/>
      <c r="F8295" s="215">
        <f t="shared" si="2489"/>
        <v>0</v>
      </c>
      <c r="G8295" s="281">
        <f t="shared" si="2490"/>
        <v>0</v>
      </c>
    </row>
    <row r="8296" spans="1:7" s="218" customFormat="1" ht="24" customHeight="1" x14ac:dyDescent="0.2">
      <c r="A8296" s="213" t="str">
        <f t="shared" si="2486"/>
        <v/>
      </c>
      <c r="B8296" s="211" t="str">
        <f t="shared" si="2487"/>
        <v/>
      </c>
      <c r="C8296" s="212"/>
      <c r="D8296" s="213" t="str">
        <f t="shared" si="2488"/>
        <v/>
      </c>
      <c r="E8296" s="214"/>
      <c r="F8296" s="215">
        <f t="shared" si="2489"/>
        <v>0</v>
      </c>
      <c r="G8296" s="281">
        <f t="shared" si="2490"/>
        <v>0</v>
      </c>
    </row>
    <row r="8297" spans="1:7" ht="24" customHeight="1" x14ac:dyDescent="0.2">
      <c r="A8297" s="285"/>
      <c r="B8297" s="101"/>
      <c r="C8297" s="95"/>
      <c r="D8297" s="101"/>
      <c r="E8297" s="102"/>
      <c r="F8297" s="268" t="s">
        <v>33</v>
      </c>
      <c r="G8297" s="283">
        <f>SUBTOTAL(9,G8288:G8296)</f>
        <v>0</v>
      </c>
    </row>
    <row r="8298" spans="1:7" ht="24" customHeight="1" x14ac:dyDescent="0.2">
      <c r="A8298" s="286"/>
      <c r="B8298" s="101"/>
      <c r="C8298" s="95"/>
      <c r="D8298" s="101"/>
      <c r="E8298" s="102"/>
      <c r="F8298" s="103"/>
      <c r="G8298" s="284"/>
    </row>
    <row r="8299" spans="1:7" ht="24" customHeight="1" x14ac:dyDescent="0.2">
      <c r="A8299" s="287" t="str">
        <f>B8257</f>
        <v/>
      </c>
      <c r="B8299" s="288" t="str">
        <f>C8257</f>
        <v/>
      </c>
      <c r="C8299" s="109"/>
      <c r="D8299" s="109" t="s">
        <v>34</v>
      </c>
      <c r="E8299" s="110"/>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7" t="str">
        <f>Comitente</f>
        <v>CA.ME. SAN JUAN SOCIEDAD DEL ESTADO</v>
      </c>
      <c r="C8302" s="92"/>
      <c r="D8302" s="98"/>
      <c r="E8302" s="98"/>
      <c r="F8302" s="99"/>
      <c r="G8302" s="273"/>
    </row>
    <row r="8303" spans="1:7" ht="24" customHeight="1" x14ac:dyDescent="0.2">
      <c r="A8303" s="272" t="s">
        <v>603</v>
      </c>
      <c r="B8303" s="97">
        <f>Contratista</f>
        <v>0</v>
      </c>
      <c r="C8303" s="93"/>
      <c r="D8303" s="93"/>
      <c r="E8303" s="93"/>
      <c r="F8303" s="100"/>
      <c r="G8303" s="274"/>
    </row>
    <row r="8304" spans="1:7" ht="24" customHeight="1" x14ac:dyDescent="0.2">
      <c r="A8304" s="272" t="s">
        <v>24</v>
      </c>
      <c r="B8304" s="97" t="str">
        <f>Obra</f>
        <v>CIERRE PERIMETRAL - OBRA CIVIL Ca.Me. SAN JUAN S.E.</v>
      </c>
      <c r="C8304" s="93"/>
      <c r="D8304" s="93"/>
      <c r="E8304" s="93"/>
      <c r="F8304" s="100" t="s">
        <v>38</v>
      </c>
      <c r="G8304" s="275">
        <f>Fecha_Base</f>
        <v>44711</v>
      </c>
    </row>
    <row r="8305" spans="1:123" ht="24" customHeight="1" x14ac:dyDescent="0.2">
      <c r="A8305" s="276" t="s">
        <v>601</v>
      </c>
      <c r="B8305" s="94" t="str">
        <f>Ubicación</f>
        <v>DEPARTAMENTO SARMIENTO</v>
      </c>
      <c r="C8305" s="94"/>
      <c r="D8305" s="101"/>
      <c r="E8305" s="102"/>
      <c r="F8305" s="103"/>
      <c r="G8305" s="277"/>
    </row>
    <row r="8306" spans="1:123" ht="24" customHeight="1" x14ac:dyDescent="0.2">
      <c r="A8306" s="276" t="s">
        <v>39</v>
      </c>
      <c r="B8306" s="104" t="str">
        <f>IFERROR(VALUE(LEFT(B8307,FIND(".",B8307)-1)),"")</f>
        <v/>
      </c>
      <c r="C8306" s="95" t="str">
        <f>IFERROR(VLOOKUP(B8306,Tabla_CyP,2,FALSE),"")</f>
        <v/>
      </c>
      <c r="D8306" s="95"/>
      <c r="E8306" s="102"/>
      <c r="F8306" s="103"/>
      <c r="G8306" s="277"/>
    </row>
    <row r="8307" spans="1:123" ht="24" customHeight="1" x14ac:dyDescent="0.2">
      <c r="A8307" s="276" t="s">
        <v>25</v>
      </c>
      <c r="B8307" s="105" t="str">
        <f>IFERROR(VLOOKUP(COUNTIF($A$1:A8307,"ANALISIS DE PRECIOS"),Tabla_NumeroItem,2,FALSE),"")</f>
        <v/>
      </c>
      <c r="C8307" s="95" t="str">
        <f>IFERROR(VLOOKUP(B8307,Tabla_CyP,2,FALSE),"")</f>
        <v/>
      </c>
      <c r="D8307" s="101"/>
      <c r="E8307" s="102"/>
      <c r="F8307" s="100" t="s">
        <v>26</v>
      </c>
      <c r="G8307" s="278" t="str">
        <f>IFERROR(VLOOKUP(B8307,Tabla_CyP,4,FALSE),"")</f>
        <v/>
      </c>
    </row>
    <row r="8308" spans="1:123" ht="24" customHeight="1" x14ac:dyDescent="0.2">
      <c r="A8308" s="276"/>
      <c r="B8308" s="94"/>
      <c r="C8308" s="95"/>
      <c r="D8308" s="101"/>
      <c r="E8308" s="102"/>
      <c r="F8308" s="103"/>
      <c r="G8308" s="277"/>
    </row>
    <row r="8309" spans="1:123" ht="24" customHeight="1" x14ac:dyDescent="0.2">
      <c r="A8309" s="378" t="s">
        <v>507</v>
      </c>
      <c r="B8309" s="379"/>
      <c r="C8309" s="380" t="s">
        <v>0</v>
      </c>
      <c r="D8309" s="380" t="s">
        <v>27</v>
      </c>
      <c r="E8309" s="386" t="s">
        <v>28</v>
      </c>
      <c r="F8309" s="388" t="s">
        <v>29</v>
      </c>
      <c r="G8309" s="388" t="s">
        <v>30</v>
      </c>
    </row>
    <row r="8310" spans="1:123" s="107" customFormat="1" ht="24" customHeight="1" x14ac:dyDescent="0.2">
      <c r="A8310" s="106" t="s">
        <v>508</v>
      </c>
      <c r="B8310" s="106" t="s">
        <v>509</v>
      </c>
      <c r="C8310" s="381"/>
      <c r="D8310" s="381"/>
      <c r="E8310" s="387"/>
      <c r="F8310" s="389"/>
      <c r="G8310" s="389"/>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customHeight="1" x14ac:dyDescent="0.2">
      <c r="A8311" s="279"/>
      <c r="B8311" s="108"/>
      <c r="C8311" s="267" t="s">
        <v>604</v>
      </c>
      <c r="D8311" s="109"/>
      <c r="E8311" s="110"/>
      <c r="F8311" s="111"/>
      <c r="G8311" s="280"/>
    </row>
    <row r="8312" spans="1:123" s="218" customFormat="1"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1">
        <f>ROUND(E8312*F8312,2)</f>
        <v>0</v>
      </c>
    </row>
    <row r="8313" spans="1:123" s="218" customFormat="1"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1">
        <f t="shared" ref="G8313:G8325" si="2495">ROUND(E8313*F8313,2)</f>
        <v>0</v>
      </c>
    </row>
    <row r="8314" spans="1:123" s="218" customFormat="1" ht="24" customHeight="1" x14ac:dyDescent="0.2">
      <c r="A8314" s="213" t="str">
        <f t="shared" si="2491"/>
        <v/>
      </c>
      <c r="B8314" s="211" t="str">
        <f t="shared" si="2494"/>
        <v/>
      </c>
      <c r="C8314" s="212"/>
      <c r="D8314" s="213" t="str">
        <f t="shared" si="2492"/>
        <v/>
      </c>
      <c r="E8314" s="214"/>
      <c r="F8314" s="215">
        <f t="shared" si="2493"/>
        <v>0</v>
      </c>
      <c r="G8314" s="281">
        <f t="shared" si="2495"/>
        <v>0</v>
      </c>
    </row>
    <row r="8315" spans="1:123" s="218" customFormat="1" ht="24" customHeight="1" x14ac:dyDescent="0.2">
      <c r="A8315" s="213" t="str">
        <f t="shared" si="2491"/>
        <v/>
      </c>
      <c r="B8315" s="211" t="str">
        <f t="shared" si="2494"/>
        <v/>
      </c>
      <c r="C8315" s="212"/>
      <c r="D8315" s="213" t="str">
        <f t="shared" si="2492"/>
        <v/>
      </c>
      <c r="E8315" s="214"/>
      <c r="F8315" s="215">
        <f t="shared" si="2493"/>
        <v>0</v>
      </c>
      <c r="G8315" s="281">
        <f t="shared" si="2495"/>
        <v>0</v>
      </c>
    </row>
    <row r="8316" spans="1:123" s="218" customFormat="1" ht="24" customHeight="1" x14ac:dyDescent="0.2">
      <c r="A8316" s="213" t="str">
        <f t="shared" si="2491"/>
        <v/>
      </c>
      <c r="B8316" s="211" t="str">
        <f t="shared" si="2494"/>
        <v/>
      </c>
      <c r="C8316" s="212"/>
      <c r="D8316" s="213" t="str">
        <f t="shared" si="2492"/>
        <v/>
      </c>
      <c r="E8316" s="214"/>
      <c r="F8316" s="215">
        <f t="shared" si="2493"/>
        <v>0</v>
      </c>
      <c r="G8316" s="281">
        <f t="shared" si="2495"/>
        <v>0</v>
      </c>
    </row>
    <row r="8317" spans="1:123" s="218" customFormat="1" ht="24" customHeight="1" x14ac:dyDescent="0.2">
      <c r="A8317" s="213" t="str">
        <f t="shared" si="2491"/>
        <v/>
      </c>
      <c r="B8317" s="211" t="str">
        <f t="shared" si="2494"/>
        <v/>
      </c>
      <c r="C8317" s="212"/>
      <c r="D8317" s="213" t="str">
        <f t="shared" si="2492"/>
        <v/>
      </c>
      <c r="E8317" s="214"/>
      <c r="F8317" s="215">
        <f t="shared" si="2493"/>
        <v>0</v>
      </c>
      <c r="G8317" s="281">
        <f t="shared" si="2495"/>
        <v>0</v>
      </c>
    </row>
    <row r="8318" spans="1:123" s="218" customFormat="1" ht="24" customHeight="1" x14ac:dyDescent="0.2">
      <c r="A8318" s="213" t="str">
        <f t="shared" si="2491"/>
        <v/>
      </c>
      <c r="B8318" s="211" t="str">
        <f t="shared" si="2494"/>
        <v/>
      </c>
      <c r="C8318" s="212"/>
      <c r="D8318" s="213" t="str">
        <f t="shared" si="2492"/>
        <v/>
      </c>
      <c r="E8318" s="214"/>
      <c r="F8318" s="215">
        <f t="shared" si="2493"/>
        <v>0</v>
      </c>
      <c r="G8318" s="281">
        <f t="shared" si="2495"/>
        <v>0</v>
      </c>
    </row>
    <row r="8319" spans="1:123" s="218" customFormat="1" ht="24" customHeight="1" x14ac:dyDescent="0.2">
      <c r="A8319" s="213" t="str">
        <f t="shared" si="2491"/>
        <v/>
      </c>
      <c r="B8319" s="211" t="str">
        <f t="shared" si="2494"/>
        <v/>
      </c>
      <c r="C8319" s="212"/>
      <c r="D8319" s="213" t="str">
        <f t="shared" si="2492"/>
        <v/>
      </c>
      <c r="E8319" s="214"/>
      <c r="F8319" s="215">
        <f t="shared" si="2493"/>
        <v>0</v>
      </c>
      <c r="G8319" s="281">
        <f t="shared" si="2495"/>
        <v>0</v>
      </c>
    </row>
    <row r="8320" spans="1:123" s="218" customFormat="1" ht="24" customHeight="1" x14ac:dyDescent="0.2">
      <c r="A8320" s="213" t="str">
        <f t="shared" si="2491"/>
        <v/>
      </c>
      <c r="B8320" s="211" t="str">
        <f t="shared" si="2494"/>
        <v/>
      </c>
      <c r="C8320" s="212"/>
      <c r="D8320" s="213" t="str">
        <f t="shared" si="2492"/>
        <v/>
      </c>
      <c r="E8320" s="214"/>
      <c r="F8320" s="215">
        <f t="shared" si="2493"/>
        <v>0</v>
      </c>
      <c r="G8320" s="281">
        <f t="shared" si="2495"/>
        <v>0</v>
      </c>
    </row>
    <row r="8321" spans="1:7" s="218" customFormat="1" ht="24" customHeight="1" x14ac:dyDescent="0.2">
      <c r="A8321" s="213" t="str">
        <f t="shared" si="2491"/>
        <v/>
      </c>
      <c r="B8321" s="211" t="str">
        <f t="shared" si="2494"/>
        <v/>
      </c>
      <c r="C8321" s="212"/>
      <c r="D8321" s="213" t="str">
        <f t="shared" si="2492"/>
        <v/>
      </c>
      <c r="E8321" s="214"/>
      <c r="F8321" s="215">
        <f t="shared" si="2493"/>
        <v>0</v>
      </c>
      <c r="G8321" s="281">
        <f t="shared" si="2495"/>
        <v>0</v>
      </c>
    </row>
    <row r="8322" spans="1:7" s="218" customFormat="1" ht="24" customHeight="1" x14ac:dyDescent="0.2">
      <c r="A8322" s="213" t="str">
        <f t="shared" si="2491"/>
        <v/>
      </c>
      <c r="B8322" s="211" t="str">
        <f t="shared" si="2494"/>
        <v/>
      </c>
      <c r="C8322" s="212"/>
      <c r="D8322" s="213" t="str">
        <f t="shared" si="2492"/>
        <v/>
      </c>
      <c r="E8322" s="214"/>
      <c r="F8322" s="215">
        <f t="shared" si="2493"/>
        <v>0</v>
      </c>
      <c r="G8322" s="281">
        <f t="shared" si="2495"/>
        <v>0</v>
      </c>
    </row>
    <row r="8323" spans="1:7" s="218" customFormat="1" ht="24" customHeight="1" x14ac:dyDescent="0.2">
      <c r="A8323" s="213" t="str">
        <f t="shared" si="2491"/>
        <v/>
      </c>
      <c r="B8323" s="211" t="str">
        <f t="shared" si="2494"/>
        <v/>
      </c>
      <c r="C8323" s="212"/>
      <c r="D8323" s="213" t="str">
        <f t="shared" si="2492"/>
        <v/>
      </c>
      <c r="E8323" s="214"/>
      <c r="F8323" s="215">
        <f t="shared" si="2493"/>
        <v>0</v>
      </c>
      <c r="G8323" s="281">
        <f t="shared" si="2495"/>
        <v>0</v>
      </c>
    </row>
    <row r="8324" spans="1:7" s="218" customFormat="1" ht="24" customHeight="1" x14ac:dyDescent="0.2">
      <c r="A8324" s="213" t="str">
        <f t="shared" si="2491"/>
        <v/>
      </c>
      <c r="B8324" s="211" t="str">
        <f t="shared" si="2494"/>
        <v/>
      </c>
      <c r="C8324" s="212"/>
      <c r="D8324" s="213" t="str">
        <f t="shared" si="2492"/>
        <v/>
      </c>
      <c r="E8324" s="214"/>
      <c r="F8324" s="215">
        <f t="shared" si="2493"/>
        <v>0</v>
      </c>
      <c r="G8324" s="281">
        <f t="shared" si="2495"/>
        <v>0</v>
      </c>
    </row>
    <row r="8325" spans="1:7" s="218" customFormat="1" ht="24" customHeight="1" x14ac:dyDescent="0.2">
      <c r="A8325" s="213" t="str">
        <f t="shared" si="2491"/>
        <v/>
      </c>
      <c r="B8325" s="211" t="str">
        <f t="shared" si="2494"/>
        <v/>
      </c>
      <c r="C8325" s="212"/>
      <c r="D8325" s="213" t="str">
        <f t="shared" si="2492"/>
        <v/>
      </c>
      <c r="E8325" s="214"/>
      <c r="F8325" s="216">
        <f t="shared" si="2493"/>
        <v>0</v>
      </c>
      <c r="G8325" s="281">
        <f t="shared" si="2495"/>
        <v>0</v>
      </c>
    </row>
    <row r="8326" spans="1:7" ht="24" customHeight="1" x14ac:dyDescent="0.2">
      <c r="A8326" s="282"/>
      <c r="B8326" s="95"/>
      <c r="C8326" s="95"/>
      <c r="D8326" s="101"/>
      <c r="E8326" s="102"/>
      <c r="F8326" s="268" t="s">
        <v>31</v>
      </c>
      <c r="G8326" s="283">
        <f>SUBTOTAL(9,G8312:G8325)</f>
        <v>0</v>
      </c>
    </row>
    <row r="8327" spans="1:7" ht="24" customHeight="1" x14ac:dyDescent="0.2">
      <c r="A8327" s="282"/>
      <c r="B8327" s="95"/>
      <c r="C8327" s="266" t="s">
        <v>605</v>
      </c>
      <c r="D8327" s="101"/>
      <c r="E8327" s="102"/>
      <c r="F8327" s="103"/>
      <c r="G8327" s="284"/>
    </row>
    <row r="8328" spans="1:7" s="218" customFormat="1"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1">
        <f>ROUND(E8328*F8328,2)</f>
        <v>0</v>
      </c>
    </row>
    <row r="8329" spans="1:7" s="218" customFormat="1" ht="24" customHeight="1" x14ac:dyDescent="0.2">
      <c r="A8329" s="213" t="str">
        <f t="shared" si="2496"/>
        <v/>
      </c>
      <c r="B8329" s="211">
        <f t="shared" si="2497"/>
        <v>0</v>
      </c>
      <c r="C8329" s="212"/>
      <c r="D8329" s="213" t="str">
        <f t="shared" si="2498"/>
        <v/>
      </c>
      <c r="E8329" s="214"/>
      <c r="F8329" s="217">
        <f t="shared" si="2499"/>
        <v>0</v>
      </c>
      <c r="G8329" s="281">
        <f>ROUND(E8329*F8329,2)</f>
        <v>0</v>
      </c>
    </row>
    <row r="8330" spans="1:7" s="218" customFormat="1" ht="24" customHeight="1" x14ac:dyDescent="0.2">
      <c r="A8330" s="213" t="str">
        <f t="shared" si="2496"/>
        <v/>
      </c>
      <c r="B8330" s="211">
        <f t="shared" si="2497"/>
        <v>0</v>
      </c>
      <c r="C8330" s="212"/>
      <c r="D8330" s="213" t="str">
        <f t="shared" si="2498"/>
        <v/>
      </c>
      <c r="E8330" s="214"/>
      <c r="F8330" s="217">
        <f t="shared" si="2499"/>
        <v>0</v>
      </c>
      <c r="G8330" s="281">
        <f t="shared" ref="G8330:G8335" si="2500">ROUND(E8330*F8330,2)</f>
        <v>0</v>
      </c>
    </row>
    <row r="8331" spans="1:7" s="218" customFormat="1" ht="24" customHeight="1" x14ac:dyDescent="0.2">
      <c r="A8331" s="213" t="str">
        <f t="shared" si="2496"/>
        <v/>
      </c>
      <c r="B8331" s="211">
        <f t="shared" si="2497"/>
        <v>0</v>
      </c>
      <c r="C8331" s="212"/>
      <c r="D8331" s="213" t="str">
        <f t="shared" si="2498"/>
        <v/>
      </c>
      <c r="E8331" s="214"/>
      <c r="F8331" s="217">
        <f t="shared" si="2499"/>
        <v>0</v>
      </c>
      <c r="G8331" s="281">
        <f t="shared" si="2500"/>
        <v>0</v>
      </c>
    </row>
    <row r="8332" spans="1:7" s="218" customFormat="1" ht="24" customHeight="1" x14ac:dyDescent="0.2">
      <c r="A8332" s="213" t="str">
        <f t="shared" si="2496"/>
        <v/>
      </c>
      <c r="B8332" s="211">
        <f t="shared" si="2497"/>
        <v>0</v>
      </c>
      <c r="C8332" s="212"/>
      <c r="D8332" s="213" t="str">
        <f t="shared" si="2498"/>
        <v/>
      </c>
      <c r="E8332" s="214"/>
      <c r="F8332" s="215">
        <f t="shared" si="2499"/>
        <v>0</v>
      </c>
      <c r="G8332" s="281">
        <f t="shared" si="2500"/>
        <v>0</v>
      </c>
    </row>
    <row r="8333" spans="1:7" s="218" customFormat="1" ht="24" customHeight="1" x14ac:dyDescent="0.2">
      <c r="A8333" s="213" t="str">
        <f t="shared" si="2496"/>
        <v/>
      </c>
      <c r="B8333" s="211">
        <f t="shared" si="2497"/>
        <v>0</v>
      </c>
      <c r="C8333" s="212"/>
      <c r="D8333" s="213" t="str">
        <f t="shared" si="2498"/>
        <v/>
      </c>
      <c r="E8333" s="214"/>
      <c r="F8333" s="215">
        <f t="shared" si="2499"/>
        <v>0</v>
      </c>
      <c r="G8333" s="281">
        <f t="shared" si="2500"/>
        <v>0</v>
      </c>
    </row>
    <row r="8334" spans="1:7" s="218" customFormat="1" ht="24" customHeight="1" x14ac:dyDescent="0.2">
      <c r="A8334" s="213" t="str">
        <f t="shared" si="2496"/>
        <v/>
      </c>
      <c r="B8334" s="211">
        <f t="shared" si="2497"/>
        <v>0</v>
      </c>
      <c r="C8334" s="212"/>
      <c r="D8334" s="213" t="str">
        <f t="shared" si="2498"/>
        <v/>
      </c>
      <c r="E8334" s="214"/>
      <c r="F8334" s="215">
        <f t="shared" si="2499"/>
        <v>0</v>
      </c>
      <c r="G8334" s="281">
        <f t="shared" si="2500"/>
        <v>0</v>
      </c>
    </row>
    <row r="8335" spans="1:7" s="218" customFormat="1" ht="24" customHeight="1" x14ac:dyDescent="0.2">
      <c r="A8335" s="213" t="str">
        <f t="shared" si="2496"/>
        <v/>
      </c>
      <c r="B8335" s="211">
        <f t="shared" si="2497"/>
        <v>0</v>
      </c>
      <c r="C8335" s="212"/>
      <c r="D8335" s="213" t="str">
        <f t="shared" si="2498"/>
        <v/>
      </c>
      <c r="E8335" s="214"/>
      <c r="F8335" s="215">
        <f t="shared" si="2499"/>
        <v>0</v>
      </c>
      <c r="G8335" s="281">
        <f t="shared" si="2500"/>
        <v>0</v>
      </c>
    </row>
    <row r="8336" spans="1:7" ht="24" customHeight="1" x14ac:dyDescent="0.2">
      <c r="A8336" s="282"/>
      <c r="B8336" s="95"/>
      <c r="C8336" s="95"/>
      <c r="D8336" s="101"/>
      <c r="E8336" s="102"/>
      <c r="F8336" s="268" t="s">
        <v>32</v>
      </c>
      <c r="G8336" s="283">
        <f>SUBTOTAL(9,G8328:G8335)</f>
        <v>0</v>
      </c>
    </row>
    <row r="8337" spans="1:7" ht="24" customHeight="1" x14ac:dyDescent="0.2">
      <c r="A8337" s="282"/>
      <c r="B8337" s="95"/>
      <c r="C8337" s="266" t="s">
        <v>606</v>
      </c>
      <c r="D8337" s="101"/>
      <c r="E8337" s="102"/>
      <c r="F8337" s="103"/>
      <c r="G8337" s="284"/>
    </row>
    <row r="8338" spans="1:7" s="218" customFormat="1"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1">
        <f t="shared" ref="G8338:G8346" si="2505">ROUND(E8338*F8338,2)</f>
        <v>0</v>
      </c>
    </row>
    <row r="8339" spans="1:7" s="218" customFormat="1" ht="24" customHeight="1" x14ac:dyDescent="0.2">
      <c r="A8339" s="213" t="str">
        <f t="shared" si="2501"/>
        <v/>
      </c>
      <c r="B8339" s="211" t="str">
        <f t="shared" si="2502"/>
        <v/>
      </c>
      <c r="C8339" s="212"/>
      <c r="D8339" s="213" t="str">
        <f t="shared" si="2503"/>
        <v/>
      </c>
      <c r="E8339" s="214"/>
      <c r="F8339" s="215">
        <f t="shared" si="2504"/>
        <v>0</v>
      </c>
      <c r="G8339" s="281">
        <f t="shared" si="2505"/>
        <v>0</v>
      </c>
    </row>
    <row r="8340" spans="1:7" s="218" customFormat="1" ht="24" customHeight="1" x14ac:dyDescent="0.2">
      <c r="A8340" s="213" t="str">
        <f t="shared" si="2501"/>
        <v/>
      </c>
      <c r="B8340" s="211" t="str">
        <f t="shared" si="2502"/>
        <v/>
      </c>
      <c r="C8340" s="212"/>
      <c r="D8340" s="213" t="str">
        <f t="shared" si="2503"/>
        <v/>
      </c>
      <c r="E8340" s="214"/>
      <c r="F8340" s="215">
        <f t="shared" si="2504"/>
        <v>0</v>
      </c>
      <c r="G8340" s="281">
        <f t="shared" si="2505"/>
        <v>0</v>
      </c>
    </row>
    <row r="8341" spans="1:7" s="218" customFormat="1" ht="24" customHeight="1" x14ac:dyDescent="0.2">
      <c r="A8341" s="213" t="str">
        <f t="shared" si="2501"/>
        <v/>
      </c>
      <c r="B8341" s="211" t="str">
        <f t="shared" si="2502"/>
        <v/>
      </c>
      <c r="C8341" s="212"/>
      <c r="D8341" s="213" t="str">
        <f t="shared" si="2503"/>
        <v/>
      </c>
      <c r="E8341" s="214"/>
      <c r="F8341" s="215">
        <f t="shared" si="2504"/>
        <v>0</v>
      </c>
      <c r="G8341" s="281">
        <f t="shared" si="2505"/>
        <v>0</v>
      </c>
    </row>
    <row r="8342" spans="1:7" s="218" customFormat="1" ht="24" customHeight="1" x14ac:dyDescent="0.2">
      <c r="A8342" s="213" t="str">
        <f t="shared" si="2501"/>
        <v/>
      </c>
      <c r="B8342" s="211" t="str">
        <f t="shared" si="2502"/>
        <v/>
      </c>
      <c r="C8342" s="212"/>
      <c r="D8342" s="213" t="str">
        <f t="shared" si="2503"/>
        <v/>
      </c>
      <c r="E8342" s="214"/>
      <c r="F8342" s="215">
        <f t="shared" si="2504"/>
        <v>0</v>
      </c>
      <c r="G8342" s="281">
        <f t="shared" si="2505"/>
        <v>0</v>
      </c>
    </row>
    <row r="8343" spans="1:7" s="218" customFormat="1" ht="24" customHeight="1" x14ac:dyDescent="0.2">
      <c r="A8343" s="213" t="str">
        <f t="shared" si="2501"/>
        <v/>
      </c>
      <c r="B8343" s="211" t="str">
        <f t="shared" si="2502"/>
        <v/>
      </c>
      <c r="C8343" s="212"/>
      <c r="D8343" s="213" t="str">
        <f t="shared" si="2503"/>
        <v/>
      </c>
      <c r="E8343" s="214"/>
      <c r="F8343" s="215">
        <f t="shared" si="2504"/>
        <v>0</v>
      </c>
      <c r="G8343" s="281">
        <f t="shared" si="2505"/>
        <v>0</v>
      </c>
    </row>
    <row r="8344" spans="1:7" s="218" customFormat="1" ht="24" customHeight="1" x14ac:dyDescent="0.2">
      <c r="A8344" s="213" t="str">
        <f t="shared" si="2501"/>
        <v/>
      </c>
      <c r="B8344" s="211" t="str">
        <f t="shared" si="2502"/>
        <v/>
      </c>
      <c r="C8344" s="212"/>
      <c r="D8344" s="213" t="str">
        <f t="shared" si="2503"/>
        <v/>
      </c>
      <c r="E8344" s="214"/>
      <c r="F8344" s="215">
        <f t="shared" si="2504"/>
        <v>0</v>
      </c>
      <c r="G8344" s="281">
        <f t="shared" si="2505"/>
        <v>0</v>
      </c>
    </row>
    <row r="8345" spans="1:7" s="218" customFormat="1" ht="24" customHeight="1" x14ac:dyDescent="0.2">
      <c r="A8345" s="213" t="str">
        <f t="shared" si="2501"/>
        <v/>
      </c>
      <c r="B8345" s="211" t="str">
        <f t="shared" si="2502"/>
        <v/>
      </c>
      <c r="C8345" s="212"/>
      <c r="D8345" s="213" t="str">
        <f t="shared" si="2503"/>
        <v/>
      </c>
      <c r="E8345" s="214"/>
      <c r="F8345" s="215">
        <f t="shared" si="2504"/>
        <v>0</v>
      </c>
      <c r="G8345" s="281">
        <f t="shared" si="2505"/>
        <v>0</v>
      </c>
    </row>
    <row r="8346" spans="1:7" s="218" customFormat="1" ht="24" customHeight="1" x14ac:dyDescent="0.2">
      <c r="A8346" s="213" t="str">
        <f t="shared" si="2501"/>
        <v/>
      </c>
      <c r="B8346" s="211" t="str">
        <f t="shared" si="2502"/>
        <v/>
      </c>
      <c r="C8346" s="212"/>
      <c r="D8346" s="213" t="str">
        <f t="shared" si="2503"/>
        <v/>
      </c>
      <c r="E8346" s="214"/>
      <c r="F8346" s="215">
        <f t="shared" si="2504"/>
        <v>0</v>
      </c>
      <c r="G8346" s="281">
        <f t="shared" si="2505"/>
        <v>0</v>
      </c>
    </row>
    <row r="8347" spans="1:7" ht="24" customHeight="1" x14ac:dyDescent="0.2">
      <c r="A8347" s="285"/>
      <c r="B8347" s="101"/>
      <c r="C8347" s="95"/>
      <c r="D8347" s="101"/>
      <c r="E8347" s="102"/>
      <c r="F8347" s="268" t="s">
        <v>33</v>
      </c>
      <c r="G8347" s="283">
        <f>SUBTOTAL(9,G8338:G8346)</f>
        <v>0</v>
      </c>
    </row>
    <row r="8348" spans="1:7" ht="24" customHeight="1" x14ac:dyDescent="0.2">
      <c r="A8348" s="286"/>
      <c r="B8348" s="101"/>
      <c r="C8348" s="95"/>
      <c r="D8348" s="101"/>
      <c r="E8348" s="102"/>
      <c r="F8348" s="103"/>
      <c r="G8348" s="284"/>
    </row>
    <row r="8349" spans="1:7" ht="24" customHeight="1" x14ac:dyDescent="0.2">
      <c r="A8349" s="287" t="str">
        <f>B8307</f>
        <v/>
      </c>
      <c r="B8349" s="288" t="str">
        <f>C8307</f>
        <v/>
      </c>
      <c r="C8349" s="109"/>
      <c r="D8349" s="109" t="s">
        <v>34</v>
      </c>
      <c r="E8349" s="110"/>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7" t="str">
        <f>Comitente</f>
        <v>CA.ME. SAN JUAN SOCIEDAD DEL ESTADO</v>
      </c>
      <c r="C8352" s="92"/>
      <c r="D8352" s="98"/>
      <c r="E8352" s="98"/>
      <c r="F8352" s="99"/>
      <c r="G8352" s="273"/>
    </row>
    <row r="8353" spans="1:123" ht="24" customHeight="1" x14ac:dyDescent="0.2">
      <c r="A8353" s="272" t="s">
        <v>603</v>
      </c>
      <c r="B8353" s="97">
        <f>Contratista</f>
        <v>0</v>
      </c>
      <c r="C8353" s="93"/>
      <c r="D8353" s="93"/>
      <c r="E8353" s="93"/>
      <c r="F8353" s="100"/>
      <c r="G8353" s="274"/>
    </row>
    <row r="8354" spans="1:123" ht="24" customHeight="1" x14ac:dyDescent="0.2">
      <c r="A8354" s="272" t="s">
        <v>24</v>
      </c>
      <c r="B8354" s="97" t="str">
        <f>Obra</f>
        <v>CIERRE PERIMETRAL - OBRA CIVIL Ca.Me. SAN JUAN S.E.</v>
      </c>
      <c r="C8354" s="93"/>
      <c r="D8354" s="93"/>
      <c r="E8354" s="93"/>
      <c r="F8354" s="100" t="s">
        <v>38</v>
      </c>
      <c r="G8354" s="275">
        <f>Fecha_Base</f>
        <v>44711</v>
      </c>
    </row>
    <row r="8355" spans="1:123" ht="24" customHeight="1" x14ac:dyDescent="0.2">
      <c r="A8355" s="276" t="s">
        <v>601</v>
      </c>
      <c r="B8355" s="94" t="str">
        <f>Ubicación</f>
        <v>DEPARTAMENTO SARMIENTO</v>
      </c>
      <c r="C8355" s="94"/>
      <c r="D8355" s="101"/>
      <c r="E8355" s="102"/>
      <c r="F8355" s="103"/>
      <c r="G8355" s="277"/>
    </row>
    <row r="8356" spans="1:123" ht="24" customHeight="1" x14ac:dyDescent="0.2">
      <c r="A8356" s="276" t="s">
        <v>39</v>
      </c>
      <c r="B8356" s="104" t="str">
        <f>IFERROR(VALUE(LEFT(B8357,FIND(".",B8357)-1)),"")</f>
        <v/>
      </c>
      <c r="C8356" s="95" t="str">
        <f>IFERROR(VLOOKUP(B8356,Tabla_CyP,2,FALSE),"")</f>
        <v/>
      </c>
      <c r="D8356" s="95"/>
      <c r="E8356" s="102"/>
      <c r="F8356" s="103"/>
      <c r="G8356" s="277"/>
    </row>
    <row r="8357" spans="1:123" ht="24" customHeight="1" x14ac:dyDescent="0.2">
      <c r="A8357" s="276" t="s">
        <v>25</v>
      </c>
      <c r="B8357" s="105" t="str">
        <f>IFERROR(VLOOKUP(COUNTIF($A$1:A8357,"ANALISIS DE PRECIOS"),Tabla_NumeroItem,2,FALSE),"")</f>
        <v/>
      </c>
      <c r="C8357" s="95" t="str">
        <f>IFERROR(VLOOKUP(B8357,Tabla_CyP,2,FALSE),"")</f>
        <v/>
      </c>
      <c r="D8357" s="101"/>
      <c r="E8357" s="102"/>
      <c r="F8357" s="100" t="s">
        <v>26</v>
      </c>
      <c r="G8357" s="278" t="str">
        <f>IFERROR(VLOOKUP(B8357,Tabla_CyP,4,FALSE),"")</f>
        <v/>
      </c>
    </row>
    <row r="8358" spans="1:123" ht="24" customHeight="1" x14ac:dyDescent="0.2">
      <c r="A8358" s="276"/>
      <c r="B8358" s="94"/>
      <c r="C8358" s="95"/>
      <c r="D8358" s="101"/>
      <c r="E8358" s="102"/>
      <c r="F8358" s="103"/>
      <c r="G8358" s="277"/>
    </row>
    <row r="8359" spans="1:123" ht="24" customHeight="1" x14ac:dyDescent="0.2">
      <c r="A8359" s="378" t="s">
        <v>507</v>
      </c>
      <c r="B8359" s="379"/>
      <c r="C8359" s="380" t="s">
        <v>0</v>
      </c>
      <c r="D8359" s="380" t="s">
        <v>27</v>
      </c>
      <c r="E8359" s="386" t="s">
        <v>28</v>
      </c>
      <c r="F8359" s="388" t="s">
        <v>29</v>
      </c>
      <c r="G8359" s="388" t="s">
        <v>30</v>
      </c>
    </row>
    <row r="8360" spans="1:123" s="107" customFormat="1" ht="24" customHeight="1" x14ac:dyDescent="0.2">
      <c r="A8360" s="106" t="s">
        <v>508</v>
      </c>
      <c r="B8360" s="106" t="s">
        <v>509</v>
      </c>
      <c r="C8360" s="381"/>
      <c r="D8360" s="381"/>
      <c r="E8360" s="387"/>
      <c r="F8360" s="389"/>
      <c r="G8360" s="389"/>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customHeight="1" x14ac:dyDescent="0.2">
      <c r="A8361" s="279"/>
      <c r="B8361" s="108"/>
      <c r="C8361" s="267" t="s">
        <v>604</v>
      </c>
      <c r="D8361" s="109"/>
      <c r="E8361" s="110"/>
      <c r="F8361" s="111"/>
      <c r="G8361" s="280"/>
    </row>
    <row r="8362" spans="1:123" s="218" customFormat="1"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1">
        <f>ROUND(E8362*F8362,2)</f>
        <v>0</v>
      </c>
    </row>
    <row r="8363" spans="1:123" s="218" customFormat="1"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1">
        <f t="shared" ref="G8363:G8375" si="2510">ROUND(E8363*F8363,2)</f>
        <v>0</v>
      </c>
    </row>
    <row r="8364" spans="1:123" s="218" customFormat="1" ht="24" customHeight="1" x14ac:dyDescent="0.2">
      <c r="A8364" s="213" t="str">
        <f t="shared" si="2506"/>
        <v/>
      </c>
      <c r="B8364" s="211" t="str">
        <f t="shared" si="2509"/>
        <v/>
      </c>
      <c r="C8364" s="212"/>
      <c r="D8364" s="213" t="str">
        <f t="shared" si="2507"/>
        <v/>
      </c>
      <c r="E8364" s="214"/>
      <c r="F8364" s="215">
        <f t="shared" si="2508"/>
        <v>0</v>
      </c>
      <c r="G8364" s="281">
        <f t="shared" si="2510"/>
        <v>0</v>
      </c>
    </row>
    <row r="8365" spans="1:123" s="218" customFormat="1" ht="24" customHeight="1" x14ac:dyDescent="0.2">
      <c r="A8365" s="213" t="str">
        <f t="shared" si="2506"/>
        <v/>
      </c>
      <c r="B8365" s="211" t="str">
        <f t="shared" si="2509"/>
        <v/>
      </c>
      <c r="C8365" s="212"/>
      <c r="D8365" s="213" t="str">
        <f t="shared" si="2507"/>
        <v/>
      </c>
      <c r="E8365" s="214"/>
      <c r="F8365" s="215">
        <f t="shared" si="2508"/>
        <v>0</v>
      </c>
      <c r="G8365" s="281">
        <f t="shared" si="2510"/>
        <v>0</v>
      </c>
    </row>
    <row r="8366" spans="1:123" s="218" customFormat="1" ht="24" customHeight="1" x14ac:dyDescent="0.2">
      <c r="A8366" s="213" t="str">
        <f t="shared" si="2506"/>
        <v/>
      </c>
      <c r="B8366" s="211" t="str">
        <f t="shared" si="2509"/>
        <v/>
      </c>
      <c r="C8366" s="212"/>
      <c r="D8366" s="213" t="str">
        <f t="shared" si="2507"/>
        <v/>
      </c>
      <c r="E8366" s="214"/>
      <c r="F8366" s="215">
        <f t="shared" si="2508"/>
        <v>0</v>
      </c>
      <c r="G8366" s="281">
        <f t="shared" si="2510"/>
        <v>0</v>
      </c>
    </row>
    <row r="8367" spans="1:123" s="218" customFormat="1" ht="24" customHeight="1" x14ac:dyDescent="0.2">
      <c r="A8367" s="213" t="str">
        <f t="shared" si="2506"/>
        <v/>
      </c>
      <c r="B8367" s="211" t="str">
        <f t="shared" si="2509"/>
        <v/>
      </c>
      <c r="C8367" s="212"/>
      <c r="D8367" s="213" t="str">
        <f t="shared" si="2507"/>
        <v/>
      </c>
      <c r="E8367" s="214"/>
      <c r="F8367" s="215">
        <f t="shared" si="2508"/>
        <v>0</v>
      </c>
      <c r="G8367" s="281">
        <f t="shared" si="2510"/>
        <v>0</v>
      </c>
    </row>
    <row r="8368" spans="1:123" s="218" customFormat="1" ht="24" customHeight="1" x14ac:dyDescent="0.2">
      <c r="A8368" s="213" t="str">
        <f t="shared" si="2506"/>
        <v/>
      </c>
      <c r="B8368" s="211" t="str">
        <f t="shared" si="2509"/>
        <v/>
      </c>
      <c r="C8368" s="212"/>
      <c r="D8368" s="213" t="str">
        <f t="shared" si="2507"/>
        <v/>
      </c>
      <c r="E8368" s="214"/>
      <c r="F8368" s="215">
        <f t="shared" si="2508"/>
        <v>0</v>
      </c>
      <c r="G8368" s="281">
        <f t="shared" si="2510"/>
        <v>0</v>
      </c>
    </row>
    <row r="8369" spans="1:7" s="218" customFormat="1" ht="24" customHeight="1" x14ac:dyDescent="0.2">
      <c r="A8369" s="213" t="str">
        <f t="shared" si="2506"/>
        <v/>
      </c>
      <c r="B8369" s="211" t="str">
        <f t="shared" si="2509"/>
        <v/>
      </c>
      <c r="C8369" s="212"/>
      <c r="D8369" s="213" t="str">
        <f t="shared" si="2507"/>
        <v/>
      </c>
      <c r="E8369" s="214"/>
      <c r="F8369" s="215">
        <f t="shared" si="2508"/>
        <v>0</v>
      </c>
      <c r="G8369" s="281">
        <f t="shared" si="2510"/>
        <v>0</v>
      </c>
    </row>
    <row r="8370" spans="1:7" s="218" customFormat="1" ht="24" customHeight="1" x14ac:dyDescent="0.2">
      <c r="A8370" s="213" t="str">
        <f t="shared" si="2506"/>
        <v/>
      </c>
      <c r="B8370" s="211" t="str">
        <f t="shared" si="2509"/>
        <v/>
      </c>
      <c r="C8370" s="212"/>
      <c r="D8370" s="213" t="str">
        <f t="shared" si="2507"/>
        <v/>
      </c>
      <c r="E8370" s="214"/>
      <c r="F8370" s="215">
        <f t="shared" si="2508"/>
        <v>0</v>
      </c>
      <c r="G8370" s="281">
        <f t="shared" si="2510"/>
        <v>0</v>
      </c>
    </row>
    <row r="8371" spans="1:7" s="218" customFormat="1" ht="24" customHeight="1" x14ac:dyDescent="0.2">
      <c r="A8371" s="213" t="str">
        <f t="shared" si="2506"/>
        <v/>
      </c>
      <c r="B8371" s="211" t="str">
        <f t="shared" si="2509"/>
        <v/>
      </c>
      <c r="C8371" s="212"/>
      <c r="D8371" s="213" t="str">
        <f t="shared" si="2507"/>
        <v/>
      </c>
      <c r="E8371" s="214"/>
      <c r="F8371" s="215">
        <f t="shared" si="2508"/>
        <v>0</v>
      </c>
      <c r="G8371" s="281">
        <f t="shared" si="2510"/>
        <v>0</v>
      </c>
    </row>
    <row r="8372" spans="1:7" s="218" customFormat="1" ht="24" customHeight="1" x14ac:dyDescent="0.2">
      <c r="A8372" s="213" t="str">
        <f t="shared" si="2506"/>
        <v/>
      </c>
      <c r="B8372" s="211" t="str">
        <f t="shared" si="2509"/>
        <v/>
      </c>
      <c r="C8372" s="212"/>
      <c r="D8372" s="213" t="str">
        <f t="shared" si="2507"/>
        <v/>
      </c>
      <c r="E8372" s="214"/>
      <c r="F8372" s="215">
        <f t="shared" si="2508"/>
        <v>0</v>
      </c>
      <c r="G8372" s="281">
        <f t="shared" si="2510"/>
        <v>0</v>
      </c>
    </row>
    <row r="8373" spans="1:7" s="218" customFormat="1" ht="24" customHeight="1" x14ac:dyDescent="0.2">
      <c r="A8373" s="213" t="str">
        <f t="shared" si="2506"/>
        <v/>
      </c>
      <c r="B8373" s="211" t="str">
        <f t="shared" si="2509"/>
        <v/>
      </c>
      <c r="C8373" s="212"/>
      <c r="D8373" s="213" t="str">
        <f t="shared" si="2507"/>
        <v/>
      </c>
      <c r="E8373" s="214"/>
      <c r="F8373" s="215">
        <f t="shared" si="2508"/>
        <v>0</v>
      </c>
      <c r="G8373" s="281">
        <f t="shared" si="2510"/>
        <v>0</v>
      </c>
    </row>
    <row r="8374" spans="1:7" s="218" customFormat="1" ht="24" customHeight="1" x14ac:dyDescent="0.2">
      <c r="A8374" s="213" t="str">
        <f t="shared" si="2506"/>
        <v/>
      </c>
      <c r="B8374" s="211" t="str">
        <f t="shared" si="2509"/>
        <v/>
      </c>
      <c r="C8374" s="212"/>
      <c r="D8374" s="213" t="str">
        <f t="shared" si="2507"/>
        <v/>
      </c>
      <c r="E8374" s="214"/>
      <c r="F8374" s="215">
        <f t="shared" si="2508"/>
        <v>0</v>
      </c>
      <c r="G8374" s="281">
        <f t="shared" si="2510"/>
        <v>0</v>
      </c>
    </row>
    <row r="8375" spans="1:7" s="218" customFormat="1" ht="24" customHeight="1" x14ac:dyDescent="0.2">
      <c r="A8375" s="213" t="str">
        <f t="shared" si="2506"/>
        <v/>
      </c>
      <c r="B8375" s="211" t="str">
        <f t="shared" si="2509"/>
        <v/>
      </c>
      <c r="C8375" s="212"/>
      <c r="D8375" s="213" t="str">
        <f t="shared" si="2507"/>
        <v/>
      </c>
      <c r="E8375" s="214"/>
      <c r="F8375" s="216">
        <f t="shared" si="2508"/>
        <v>0</v>
      </c>
      <c r="G8375" s="281">
        <f t="shared" si="2510"/>
        <v>0</v>
      </c>
    </row>
    <row r="8376" spans="1:7" ht="24" customHeight="1" x14ac:dyDescent="0.2">
      <c r="A8376" s="282"/>
      <c r="B8376" s="95"/>
      <c r="C8376" s="95"/>
      <c r="D8376" s="101"/>
      <c r="E8376" s="102"/>
      <c r="F8376" s="268" t="s">
        <v>31</v>
      </c>
      <c r="G8376" s="283">
        <f>SUBTOTAL(9,G8362:G8375)</f>
        <v>0</v>
      </c>
    </row>
    <row r="8377" spans="1:7" ht="24" customHeight="1" x14ac:dyDescent="0.2">
      <c r="A8377" s="282"/>
      <c r="B8377" s="95"/>
      <c r="C8377" s="266" t="s">
        <v>605</v>
      </c>
      <c r="D8377" s="101"/>
      <c r="E8377" s="102"/>
      <c r="F8377" s="103"/>
      <c r="G8377" s="284"/>
    </row>
    <row r="8378" spans="1:7" s="218" customFormat="1"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1">
        <f>ROUND(E8378*F8378,2)</f>
        <v>0</v>
      </c>
    </row>
    <row r="8379" spans="1:7" s="218" customFormat="1" ht="24" customHeight="1" x14ac:dyDescent="0.2">
      <c r="A8379" s="213" t="str">
        <f t="shared" si="2511"/>
        <v/>
      </c>
      <c r="B8379" s="211">
        <f t="shared" si="2512"/>
        <v>0</v>
      </c>
      <c r="C8379" s="212"/>
      <c r="D8379" s="213" t="str">
        <f t="shared" si="2513"/>
        <v/>
      </c>
      <c r="E8379" s="214"/>
      <c r="F8379" s="217">
        <f t="shared" si="2514"/>
        <v>0</v>
      </c>
      <c r="G8379" s="281">
        <f>ROUND(E8379*F8379,2)</f>
        <v>0</v>
      </c>
    </row>
    <row r="8380" spans="1:7" s="218" customFormat="1" ht="24" customHeight="1" x14ac:dyDescent="0.2">
      <c r="A8380" s="213" t="str">
        <f t="shared" si="2511"/>
        <v/>
      </c>
      <c r="B8380" s="211">
        <f t="shared" si="2512"/>
        <v>0</v>
      </c>
      <c r="C8380" s="212"/>
      <c r="D8380" s="213" t="str">
        <f t="shared" si="2513"/>
        <v/>
      </c>
      <c r="E8380" s="214"/>
      <c r="F8380" s="217">
        <f t="shared" si="2514"/>
        <v>0</v>
      </c>
      <c r="G8380" s="281">
        <f t="shared" ref="G8380:G8385" si="2515">ROUND(E8380*F8380,2)</f>
        <v>0</v>
      </c>
    </row>
    <row r="8381" spans="1:7" s="218" customFormat="1" ht="24" customHeight="1" x14ac:dyDescent="0.2">
      <c r="A8381" s="213" t="str">
        <f t="shared" si="2511"/>
        <v/>
      </c>
      <c r="B8381" s="211">
        <f t="shared" si="2512"/>
        <v>0</v>
      </c>
      <c r="C8381" s="212"/>
      <c r="D8381" s="213" t="str">
        <f t="shared" si="2513"/>
        <v/>
      </c>
      <c r="E8381" s="214"/>
      <c r="F8381" s="217">
        <f t="shared" si="2514"/>
        <v>0</v>
      </c>
      <c r="G8381" s="281">
        <f t="shared" si="2515"/>
        <v>0</v>
      </c>
    </row>
    <row r="8382" spans="1:7" s="218" customFormat="1" ht="24" customHeight="1" x14ac:dyDescent="0.2">
      <c r="A8382" s="213" t="str">
        <f t="shared" si="2511"/>
        <v/>
      </c>
      <c r="B8382" s="211">
        <f t="shared" si="2512"/>
        <v>0</v>
      </c>
      <c r="C8382" s="212"/>
      <c r="D8382" s="213" t="str">
        <f t="shared" si="2513"/>
        <v/>
      </c>
      <c r="E8382" s="214"/>
      <c r="F8382" s="215">
        <f t="shared" si="2514"/>
        <v>0</v>
      </c>
      <c r="G8382" s="281">
        <f t="shared" si="2515"/>
        <v>0</v>
      </c>
    </row>
    <row r="8383" spans="1:7" s="218" customFormat="1" ht="24" customHeight="1" x14ac:dyDescent="0.2">
      <c r="A8383" s="213" t="str">
        <f t="shared" si="2511"/>
        <v/>
      </c>
      <c r="B8383" s="211">
        <f t="shared" si="2512"/>
        <v>0</v>
      </c>
      <c r="C8383" s="212"/>
      <c r="D8383" s="213" t="str">
        <f t="shared" si="2513"/>
        <v/>
      </c>
      <c r="E8383" s="214"/>
      <c r="F8383" s="215">
        <f t="shared" si="2514"/>
        <v>0</v>
      </c>
      <c r="G8383" s="281">
        <f t="shared" si="2515"/>
        <v>0</v>
      </c>
    </row>
    <row r="8384" spans="1:7" s="218" customFormat="1" ht="24" customHeight="1" x14ac:dyDescent="0.2">
      <c r="A8384" s="213" t="str">
        <f t="shared" si="2511"/>
        <v/>
      </c>
      <c r="B8384" s="211">
        <f t="shared" si="2512"/>
        <v>0</v>
      </c>
      <c r="C8384" s="212"/>
      <c r="D8384" s="213" t="str">
        <f t="shared" si="2513"/>
        <v/>
      </c>
      <c r="E8384" s="214"/>
      <c r="F8384" s="215">
        <f t="shared" si="2514"/>
        <v>0</v>
      </c>
      <c r="G8384" s="281">
        <f t="shared" si="2515"/>
        <v>0</v>
      </c>
    </row>
    <row r="8385" spans="1:7" s="218" customFormat="1" ht="24" customHeight="1" x14ac:dyDescent="0.2">
      <c r="A8385" s="213" t="str">
        <f t="shared" si="2511"/>
        <v/>
      </c>
      <c r="B8385" s="211">
        <f t="shared" si="2512"/>
        <v>0</v>
      </c>
      <c r="C8385" s="212"/>
      <c r="D8385" s="213" t="str">
        <f t="shared" si="2513"/>
        <v/>
      </c>
      <c r="E8385" s="214"/>
      <c r="F8385" s="215">
        <f t="shared" si="2514"/>
        <v>0</v>
      </c>
      <c r="G8385" s="281">
        <f t="shared" si="2515"/>
        <v>0</v>
      </c>
    </row>
    <row r="8386" spans="1:7" ht="24" customHeight="1" x14ac:dyDescent="0.2">
      <c r="A8386" s="282"/>
      <c r="B8386" s="95"/>
      <c r="C8386" s="95"/>
      <c r="D8386" s="101"/>
      <c r="E8386" s="102"/>
      <c r="F8386" s="268" t="s">
        <v>32</v>
      </c>
      <c r="G8386" s="283">
        <f>SUBTOTAL(9,G8378:G8385)</f>
        <v>0</v>
      </c>
    </row>
    <row r="8387" spans="1:7" ht="24" customHeight="1" x14ac:dyDescent="0.2">
      <c r="A8387" s="282"/>
      <c r="B8387" s="95"/>
      <c r="C8387" s="266" t="s">
        <v>606</v>
      </c>
      <c r="D8387" s="101"/>
      <c r="E8387" s="102"/>
      <c r="F8387" s="103"/>
      <c r="G8387" s="284"/>
    </row>
    <row r="8388" spans="1:7" s="218" customFormat="1"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1">
        <f t="shared" ref="G8388:G8396" si="2520">ROUND(E8388*F8388,2)</f>
        <v>0</v>
      </c>
    </row>
    <row r="8389" spans="1:7" s="218" customFormat="1" ht="24" customHeight="1" x14ac:dyDescent="0.2">
      <c r="A8389" s="213" t="str">
        <f t="shared" si="2516"/>
        <v/>
      </c>
      <c r="B8389" s="211" t="str">
        <f t="shared" si="2517"/>
        <v/>
      </c>
      <c r="C8389" s="212"/>
      <c r="D8389" s="213" t="str">
        <f t="shared" si="2518"/>
        <v/>
      </c>
      <c r="E8389" s="214"/>
      <c r="F8389" s="215">
        <f t="shared" si="2519"/>
        <v>0</v>
      </c>
      <c r="G8389" s="281">
        <f t="shared" si="2520"/>
        <v>0</v>
      </c>
    </row>
    <row r="8390" spans="1:7" s="218" customFormat="1" ht="24" customHeight="1" x14ac:dyDescent="0.2">
      <c r="A8390" s="213" t="str">
        <f t="shared" si="2516"/>
        <v/>
      </c>
      <c r="B8390" s="211" t="str">
        <f t="shared" si="2517"/>
        <v/>
      </c>
      <c r="C8390" s="212"/>
      <c r="D8390" s="213" t="str">
        <f t="shared" si="2518"/>
        <v/>
      </c>
      <c r="E8390" s="214"/>
      <c r="F8390" s="215">
        <f t="shared" si="2519"/>
        <v>0</v>
      </c>
      <c r="G8390" s="281">
        <f t="shared" si="2520"/>
        <v>0</v>
      </c>
    </row>
    <row r="8391" spans="1:7" s="218" customFormat="1" ht="24" customHeight="1" x14ac:dyDescent="0.2">
      <c r="A8391" s="213" t="str">
        <f t="shared" si="2516"/>
        <v/>
      </c>
      <c r="B8391" s="211" t="str">
        <f t="shared" si="2517"/>
        <v/>
      </c>
      <c r="C8391" s="212"/>
      <c r="D8391" s="213" t="str">
        <f t="shared" si="2518"/>
        <v/>
      </c>
      <c r="E8391" s="214"/>
      <c r="F8391" s="215">
        <f t="shared" si="2519"/>
        <v>0</v>
      </c>
      <c r="G8391" s="281">
        <f t="shared" si="2520"/>
        <v>0</v>
      </c>
    </row>
    <row r="8392" spans="1:7" s="218" customFormat="1" ht="24" customHeight="1" x14ac:dyDescent="0.2">
      <c r="A8392" s="213" t="str">
        <f t="shared" si="2516"/>
        <v/>
      </c>
      <c r="B8392" s="211" t="str">
        <f t="shared" si="2517"/>
        <v/>
      </c>
      <c r="C8392" s="212"/>
      <c r="D8392" s="213" t="str">
        <f t="shared" si="2518"/>
        <v/>
      </c>
      <c r="E8392" s="214"/>
      <c r="F8392" s="215">
        <f t="shared" si="2519"/>
        <v>0</v>
      </c>
      <c r="G8392" s="281">
        <f t="shared" si="2520"/>
        <v>0</v>
      </c>
    </row>
    <row r="8393" spans="1:7" s="218" customFormat="1" ht="24" customHeight="1" x14ac:dyDescent="0.2">
      <c r="A8393" s="213" t="str">
        <f t="shared" si="2516"/>
        <v/>
      </c>
      <c r="B8393" s="211" t="str">
        <f t="shared" si="2517"/>
        <v/>
      </c>
      <c r="C8393" s="212"/>
      <c r="D8393" s="213" t="str">
        <f t="shared" si="2518"/>
        <v/>
      </c>
      <c r="E8393" s="214"/>
      <c r="F8393" s="215">
        <f t="shared" si="2519"/>
        <v>0</v>
      </c>
      <c r="G8393" s="281">
        <f t="shared" si="2520"/>
        <v>0</v>
      </c>
    </row>
    <row r="8394" spans="1:7" s="218" customFormat="1" ht="24" customHeight="1" x14ac:dyDescent="0.2">
      <c r="A8394" s="213" t="str">
        <f t="shared" si="2516"/>
        <v/>
      </c>
      <c r="B8394" s="211" t="str">
        <f t="shared" si="2517"/>
        <v/>
      </c>
      <c r="C8394" s="212"/>
      <c r="D8394" s="213" t="str">
        <f t="shared" si="2518"/>
        <v/>
      </c>
      <c r="E8394" s="214"/>
      <c r="F8394" s="215">
        <f t="shared" si="2519"/>
        <v>0</v>
      </c>
      <c r="G8394" s="281">
        <f t="shared" si="2520"/>
        <v>0</v>
      </c>
    </row>
    <row r="8395" spans="1:7" s="218" customFormat="1" ht="24" customHeight="1" x14ac:dyDescent="0.2">
      <c r="A8395" s="213" t="str">
        <f t="shared" si="2516"/>
        <v/>
      </c>
      <c r="B8395" s="211" t="str">
        <f t="shared" si="2517"/>
        <v/>
      </c>
      <c r="C8395" s="212"/>
      <c r="D8395" s="213" t="str">
        <f t="shared" si="2518"/>
        <v/>
      </c>
      <c r="E8395" s="214"/>
      <c r="F8395" s="215">
        <f t="shared" si="2519"/>
        <v>0</v>
      </c>
      <c r="G8395" s="281">
        <f t="shared" si="2520"/>
        <v>0</v>
      </c>
    </row>
    <row r="8396" spans="1:7" s="218" customFormat="1" ht="24" customHeight="1" x14ac:dyDescent="0.2">
      <c r="A8396" s="213" t="str">
        <f t="shared" si="2516"/>
        <v/>
      </c>
      <c r="B8396" s="211" t="str">
        <f t="shared" si="2517"/>
        <v/>
      </c>
      <c r="C8396" s="212"/>
      <c r="D8396" s="213" t="str">
        <f t="shared" si="2518"/>
        <v/>
      </c>
      <c r="E8396" s="214"/>
      <c r="F8396" s="215">
        <f t="shared" si="2519"/>
        <v>0</v>
      </c>
      <c r="G8396" s="281">
        <f t="shared" si="2520"/>
        <v>0</v>
      </c>
    </row>
    <row r="8397" spans="1:7" ht="24" customHeight="1" x14ac:dyDescent="0.2">
      <c r="A8397" s="285"/>
      <c r="B8397" s="101"/>
      <c r="C8397" s="95"/>
      <c r="D8397" s="101"/>
      <c r="E8397" s="102"/>
      <c r="F8397" s="268" t="s">
        <v>33</v>
      </c>
      <c r="G8397" s="283">
        <f>SUBTOTAL(9,G8388:G8396)</f>
        <v>0</v>
      </c>
    </row>
    <row r="8398" spans="1:7" ht="24" customHeight="1" x14ac:dyDescent="0.2">
      <c r="A8398" s="286"/>
      <c r="B8398" s="101"/>
      <c r="C8398" s="95"/>
      <c r="D8398" s="101"/>
      <c r="E8398" s="102"/>
      <c r="F8398" s="103"/>
      <c r="G8398" s="284"/>
    </row>
    <row r="8399" spans="1:7" ht="24" customHeight="1" x14ac:dyDescent="0.2">
      <c r="A8399" s="287" t="str">
        <f>B8357</f>
        <v/>
      </c>
      <c r="B8399" s="288" t="str">
        <f>C8357</f>
        <v/>
      </c>
      <c r="C8399" s="109"/>
      <c r="D8399" s="109" t="s">
        <v>34</v>
      </c>
      <c r="E8399" s="110"/>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7" t="str">
        <f>Comitente</f>
        <v>CA.ME. SAN JUAN SOCIEDAD DEL ESTADO</v>
      </c>
      <c r="C8402" s="92"/>
      <c r="D8402" s="98"/>
      <c r="E8402" s="98"/>
      <c r="F8402" s="99"/>
      <c r="G8402" s="273"/>
    </row>
    <row r="8403" spans="1:123" ht="24" customHeight="1" x14ac:dyDescent="0.2">
      <c r="A8403" s="272" t="s">
        <v>603</v>
      </c>
      <c r="B8403" s="97">
        <f>Contratista</f>
        <v>0</v>
      </c>
      <c r="C8403" s="93"/>
      <c r="D8403" s="93"/>
      <c r="E8403" s="93"/>
      <c r="F8403" s="100"/>
      <c r="G8403" s="274"/>
    </row>
    <row r="8404" spans="1:123" ht="24" customHeight="1" x14ac:dyDescent="0.2">
      <c r="A8404" s="272" t="s">
        <v>24</v>
      </c>
      <c r="B8404" s="97" t="str">
        <f>Obra</f>
        <v>CIERRE PERIMETRAL - OBRA CIVIL Ca.Me. SAN JUAN S.E.</v>
      </c>
      <c r="C8404" s="93"/>
      <c r="D8404" s="93"/>
      <c r="E8404" s="93"/>
      <c r="F8404" s="100" t="s">
        <v>38</v>
      </c>
      <c r="G8404" s="275">
        <f>Fecha_Base</f>
        <v>44711</v>
      </c>
    </row>
    <row r="8405" spans="1:123" ht="24" customHeight="1" x14ac:dyDescent="0.2">
      <c r="A8405" s="276" t="s">
        <v>601</v>
      </c>
      <c r="B8405" s="94" t="str">
        <f>Ubicación</f>
        <v>DEPARTAMENTO SARMIENTO</v>
      </c>
      <c r="C8405" s="94"/>
      <c r="D8405" s="101"/>
      <c r="E8405" s="102"/>
      <c r="F8405" s="103"/>
      <c r="G8405" s="277"/>
    </row>
    <row r="8406" spans="1:123" ht="24" customHeight="1" x14ac:dyDescent="0.2">
      <c r="A8406" s="276" t="s">
        <v>39</v>
      </c>
      <c r="B8406" s="104" t="str">
        <f>IFERROR(VALUE(LEFT(B8407,FIND(".",B8407)-1)),"")</f>
        <v/>
      </c>
      <c r="C8406" s="95" t="str">
        <f>IFERROR(VLOOKUP(B8406,Tabla_CyP,2,FALSE),"")</f>
        <v/>
      </c>
      <c r="D8406" s="95"/>
      <c r="E8406" s="102"/>
      <c r="F8406" s="103"/>
      <c r="G8406" s="277"/>
    </row>
    <row r="8407" spans="1:123" ht="24" customHeight="1" x14ac:dyDescent="0.2">
      <c r="A8407" s="276" t="s">
        <v>25</v>
      </c>
      <c r="B8407" s="105" t="str">
        <f>IFERROR(VLOOKUP(COUNTIF($A$1:A8407,"ANALISIS DE PRECIOS"),Tabla_NumeroItem,2,FALSE),"")</f>
        <v/>
      </c>
      <c r="C8407" s="95" t="str">
        <f>IFERROR(VLOOKUP(B8407,Tabla_CyP,2,FALSE),"")</f>
        <v/>
      </c>
      <c r="D8407" s="101"/>
      <c r="E8407" s="102"/>
      <c r="F8407" s="100" t="s">
        <v>26</v>
      </c>
      <c r="G8407" s="278" t="str">
        <f>IFERROR(VLOOKUP(B8407,Tabla_CyP,4,FALSE),"")</f>
        <v/>
      </c>
    </row>
    <row r="8408" spans="1:123" ht="24" customHeight="1" x14ac:dyDescent="0.2">
      <c r="A8408" s="276"/>
      <c r="B8408" s="94"/>
      <c r="C8408" s="95"/>
      <c r="D8408" s="101"/>
      <c r="E8408" s="102"/>
      <c r="F8408" s="103"/>
      <c r="G8408" s="277"/>
    </row>
    <row r="8409" spans="1:123" ht="24" customHeight="1" x14ac:dyDescent="0.2">
      <c r="A8409" s="378" t="s">
        <v>507</v>
      </c>
      <c r="B8409" s="379"/>
      <c r="C8409" s="380" t="s">
        <v>0</v>
      </c>
      <c r="D8409" s="380" t="s">
        <v>27</v>
      </c>
      <c r="E8409" s="386" t="s">
        <v>28</v>
      </c>
      <c r="F8409" s="388" t="s">
        <v>29</v>
      </c>
      <c r="G8409" s="388" t="s">
        <v>30</v>
      </c>
    </row>
    <row r="8410" spans="1:123" s="107" customFormat="1" ht="24" customHeight="1" x14ac:dyDescent="0.2">
      <c r="A8410" s="106" t="s">
        <v>508</v>
      </c>
      <c r="B8410" s="106" t="s">
        <v>509</v>
      </c>
      <c r="C8410" s="381"/>
      <c r="D8410" s="381"/>
      <c r="E8410" s="387"/>
      <c r="F8410" s="389"/>
      <c r="G8410" s="389"/>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customHeight="1" x14ac:dyDescent="0.2">
      <c r="A8411" s="279"/>
      <c r="B8411" s="108"/>
      <c r="C8411" s="267" t="s">
        <v>604</v>
      </c>
      <c r="D8411" s="109"/>
      <c r="E8411" s="110"/>
      <c r="F8411" s="111"/>
      <c r="G8411" s="280"/>
    </row>
    <row r="8412" spans="1:123" s="218" customFormat="1"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1">
        <f>ROUND(E8412*F8412,2)</f>
        <v>0</v>
      </c>
    </row>
    <row r="8413" spans="1:123" s="218" customFormat="1"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1">
        <f t="shared" ref="G8413:G8425" si="2525">ROUND(E8413*F8413,2)</f>
        <v>0</v>
      </c>
    </row>
    <row r="8414" spans="1:123" s="218" customFormat="1" ht="24" customHeight="1" x14ac:dyDescent="0.2">
      <c r="A8414" s="213" t="str">
        <f t="shared" si="2521"/>
        <v/>
      </c>
      <c r="B8414" s="211" t="str">
        <f t="shared" si="2524"/>
        <v/>
      </c>
      <c r="C8414" s="212"/>
      <c r="D8414" s="213" t="str">
        <f t="shared" si="2522"/>
        <v/>
      </c>
      <c r="E8414" s="214"/>
      <c r="F8414" s="215">
        <f t="shared" si="2523"/>
        <v>0</v>
      </c>
      <c r="G8414" s="281">
        <f t="shared" si="2525"/>
        <v>0</v>
      </c>
    </row>
    <row r="8415" spans="1:123" s="218" customFormat="1" ht="24" customHeight="1" x14ac:dyDescent="0.2">
      <c r="A8415" s="213" t="str">
        <f t="shared" si="2521"/>
        <v/>
      </c>
      <c r="B8415" s="211" t="str">
        <f t="shared" si="2524"/>
        <v/>
      </c>
      <c r="C8415" s="212"/>
      <c r="D8415" s="213" t="str">
        <f t="shared" si="2522"/>
        <v/>
      </c>
      <c r="E8415" s="214"/>
      <c r="F8415" s="215">
        <f t="shared" si="2523"/>
        <v>0</v>
      </c>
      <c r="G8415" s="281">
        <f t="shared" si="2525"/>
        <v>0</v>
      </c>
    </row>
    <row r="8416" spans="1:123" s="218" customFormat="1" ht="24" customHeight="1" x14ac:dyDescent="0.2">
      <c r="A8416" s="213" t="str">
        <f t="shared" si="2521"/>
        <v/>
      </c>
      <c r="B8416" s="211" t="str">
        <f t="shared" si="2524"/>
        <v/>
      </c>
      <c r="C8416" s="212"/>
      <c r="D8416" s="213" t="str">
        <f t="shared" si="2522"/>
        <v/>
      </c>
      <c r="E8416" s="214"/>
      <c r="F8416" s="215">
        <f t="shared" si="2523"/>
        <v>0</v>
      </c>
      <c r="G8416" s="281">
        <f t="shared" si="2525"/>
        <v>0</v>
      </c>
    </row>
    <row r="8417" spans="1:7" s="218" customFormat="1" ht="24" customHeight="1" x14ac:dyDescent="0.2">
      <c r="A8417" s="213" t="str">
        <f t="shared" si="2521"/>
        <v/>
      </c>
      <c r="B8417" s="211" t="str">
        <f t="shared" si="2524"/>
        <v/>
      </c>
      <c r="C8417" s="212"/>
      <c r="D8417" s="213" t="str">
        <f t="shared" si="2522"/>
        <v/>
      </c>
      <c r="E8417" s="214"/>
      <c r="F8417" s="215">
        <f t="shared" si="2523"/>
        <v>0</v>
      </c>
      <c r="G8417" s="281">
        <f t="shared" si="2525"/>
        <v>0</v>
      </c>
    </row>
    <row r="8418" spans="1:7" s="218" customFormat="1" ht="24" customHeight="1" x14ac:dyDescent="0.2">
      <c r="A8418" s="213" t="str">
        <f t="shared" si="2521"/>
        <v/>
      </c>
      <c r="B8418" s="211" t="str">
        <f t="shared" si="2524"/>
        <v/>
      </c>
      <c r="C8418" s="212"/>
      <c r="D8418" s="213" t="str">
        <f t="shared" si="2522"/>
        <v/>
      </c>
      <c r="E8418" s="214"/>
      <c r="F8418" s="215">
        <f t="shared" si="2523"/>
        <v>0</v>
      </c>
      <c r="G8418" s="281">
        <f t="shared" si="2525"/>
        <v>0</v>
      </c>
    </row>
    <row r="8419" spans="1:7" s="218" customFormat="1" ht="24" customHeight="1" x14ac:dyDescent="0.2">
      <c r="A8419" s="213" t="str">
        <f t="shared" si="2521"/>
        <v/>
      </c>
      <c r="B8419" s="211" t="str">
        <f t="shared" si="2524"/>
        <v/>
      </c>
      <c r="C8419" s="212"/>
      <c r="D8419" s="213" t="str">
        <f t="shared" si="2522"/>
        <v/>
      </c>
      <c r="E8419" s="214"/>
      <c r="F8419" s="215">
        <f t="shared" si="2523"/>
        <v>0</v>
      </c>
      <c r="G8419" s="281">
        <f t="shared" si="2525"/>
        <v>0</v>
      </c>
    </row>
    <row r="8420" spans="1:7" s="218" customFormat="1" ht="24" customHeight="1" x14ac:dyDescent="0.2">
      <c r="A8420" s="213" t="str">
        <f t="shared" si="2521"/>
        <v/>
      </c>
      <c r="B8420" s="211" t="str">
        <f t="shared" si="2524"/>
        <v/>
      </c>
      <c r="C8420" s="212"/>
      <c r="D8420" s="213" t="str">
        <f t="shared" si="2522"/>
        <v/>
      </c>
      <c r="E8420" s="214"/>
      <c r="F8420" s="215">
        <f t="shared" si="2523"/>
        <v>0</v>
      </c>
      <c r="G8420" s="281">
        <f t="shared" si="2525"/>
        <v>0</v>
      </c>
    </row>
    <row r="8421" spans="1:7" s="218" customFormat="1" ht="24" customHeight="1" x14ac:dyDescent="0.2">
      <c r="A8421" s="213" t="str">
        <f t="shared" si="2521"/>
        <v/>
      </c>
      <c r="B8421" s="211" t="str">
        <f t="shared" si="2524"/>
        <v/>
      </c>
      <c r="C8421" s="212"/>
      <c r="D8421" s="213" t="str">
        <f t="shared" si="2522"/>
        <v/>
      </c>
      <c r="E8421" s="214"/>
      <c r="F8421" s="215">
        <f t="shared" si="2523"/>
        <v>0</v>
      </c>
      <c r="G8421" s="281">
        <f t="shared" si="2525"/>
        <v>0</v>
      </c>
    </row>
    <row r="8422" spans="1:7" s="218" customFormat="1" ht="24" customHeight="1" x14ac:dyDescent="0.2">
      <c r="A8422" s="213" t="str">
        <f t="shared" si="2521"/>
        <v/>
      </c>
      <c r="B8422" s="211" t="str">
        <f t="shared" si="2524"/>
        <v/>
      </c>
      <c r="C8422" s="212"/>
      <c r="D8422" s="213" t="str">
        <f t="shared" si="2522"/>
        <v/>
      </c>
      <c r="E8422" s="214"/>
      <c r="F8422" s="215">
        <f t="shared" si="2523"/>
        <v>0</v>
      </c>
      <c r="G8422" s="281">
        <f t="shared" si="2525"/>
        <v>0</v>
      </c>
    </row>
    <row r="8423" spans="1:7" s="218" customFormat="1" ht="24" customHeight="1" x14ac:dyDescent="0.2">
      <c r="A8423" s="213" t="str">
        <f t="shared" si="2521"/>
        <v/>
      </c>
      <c r="B8423" s="211" t="str">
        <f t="shared" si="2524"/>
        <v/>
      </c>
      <c r="C8423" s="212"/>
      <c r="D8423" s="213" t="str">
        <f t="shared" si="2522"/>
        <v/>
      </c>
      <c r="E8423" s="214"/>
      <c r="F8423" s="215">
        <f t="shared" si="2523"/>
        <v>0</v>
      </c>
      <c r="G8423" s="281">
        <f t="shared" si="2525"/>
        <v>0</v>
      </c>
    </row>
    <row r="8424" spans="1:7" s="218" customFormat="1" ht="24" customHeight="1" x14ac:dyDescent="0.2">
      <c r="A8424" s="213" t="str">
        <f t="shared" si="2521"/>
        <v/>
      </c>
      <c r="B8424" s="211" t="str">
        <f t="shared" si="2524"/>
        <v/>
      </c>
      <c r="C8424" s="212"/>
      <c r="D8424" s="213" t="str">
        <f t="shared" si="2522"/>
        <v/>
      </c>
      <c r="E8424" s="214"/>
      <c r="F8424" s="215">
        <f t="shared" si="2523"/>
        <v>0</v>
      </c>
      <c r="G8424" s="281">
        <f t="shared" si="2525"/>
        <v>0</v>
      </c>
    </row>
    <row r="8425" spans="1:7" s="218" customFormat="1" ht="24" customHeight="1" x14ac:dyDescent="0.2">
      <c r="A8425" s="213" t="str">
        <f t="shared" si="2521"/>
        <v/>
      </c>
      <c r="B8425" s="211" t="str">
        <f t="shared" si="2524"/>
        <v/>
      </c>
      <c r="C8425" s="212"/>
      <c r="D8425" s="213" t="str">
        <f t="shared" si="2522"/>
        <v/>
      </c>
      <c r="E8425" s="214"/>
      <c r="F8425" s="216">
        <f t="shared" si="2523"/>
        <v>0</v>
      </c>
      <c r="G8425" s="281">
        <f t="shared" si="2525"/>
        <v>0</v>
      </c>
    </row>
    <row r="8426" spans="1:7" ht="24" customHeight="1" x14ac:dyDescent="0.2">
      <c r="A8426" s="282"/>
      <c r="B8426" s="95"/>
      <c r="C8426" s="95"/>
      <c r="D8426" s="101"/>
      <c r="E8426" s="102"/>
      <c r="F8426" s="268" t="s">
        <v>31</v>
      </c>
      <c r="G8426" s="283">
        <f>SUBTOTAL(9,G8412:G8425)</f>
        <v>0</v>
      </c>
    </row>
    <row r="8427" spans="1:7" ht="24" customHeight="1" x14ac:dyDescent="0.2">
      <c r="A8427" s="282"/>
      <c r="B8427" s="95"/>
      <c r="C8427" s="266" t="s">
        <v>605</v>
      </c>
      <c r="D8427" s="101"/>
      <c r="E8427" s="102"/>
      <c r="F8427" s="103"/>
      <c r="G8427" s="284"/>
    </row>
    <row r="8428" spans="1:7" s="218" customFormat="1"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1">
        <f>ROUND(E8428*F8428,2)</f>
        <v>0</v>
      </c>
    </row>
    <row r="8429" spans="1:7" s="218" customFormat="1" ht="24" customHeight="1" x14ac:dyDescent="0.2">
      <c r="A8429" s="213" t="str">
        <f t="shared" si="2526"/>
        <v/>
      </c>
      <c r="B8429" s="211">
        <f t="shared" si="2527"/>
        <v>0</v>
      </c>
      <c r="C8429" s="212"/>
      <c r="D8429" s="213" t="str">
        <f t="shared" si="2528"/>
        <v/>
      </c>
      <c r="E8429" s="214"/>
      <c r="F8429" s="217">
        <f t="shared" si="2529"/>
        <v>0</v>
      </c>
      <c r="G8429" s="281">
        <f>ROUND(E8429*F8429,2)</f>
        <v>0</v>
      </c>
    </row>
    <row r="8430" spans="1:7" s="218" customFormat="1" ht="24" customHeight="1" x14ac:dyDescent="0.2">
      <c r="A8430" s="213" t="str">
        <f t="shared" si="2526"/>
        <v/>
      </c>
      <c r="B8430" s="211">
        <f t="shared" si="2527"/>
        <v>0</v>
      </c>
      <c r="C8430" s="212"/>
      <c r="D8430" s="213" t="str">
        <f t="shared" si="2528"/>
        <v/>
      </c>
      <c r="E8430" s="214"/>
      <c r="F8430" s="217">
        <f t="shared" si="2529"/>
        <v>0</v>
      </c>
      <c r="G8430" s="281">
        <f t="shared" ref="G8430:G8435" si="2530">ROUND(E8430*F8430,2)</f>
        <v>0</v>
      </c>
    </row>
    <row r="8431" spans="1:7" s="218" customFormat="1" ht="24" customHeight="1" x14ac:dyDescent="0.2">
      <c r="A8431" s="213" t="str">
        <f t="shared" si="2526"/>
        <v/>
      </c>
      <c r="B8431" s="211">
        <f t="shared" si="2527"/>
        <v>0</v>
      </c>
      <c r="C8431" s="212"/>
      <c r="D8431" s="213" t="str">
        <f t="shared" si="2528"/>
        <v/>
      </c>
      <c r="E8431" s="214"/>
      <c r="F8431" s="217">
        <f t="shared" si="2529"/>
        <v>0</v>
      </c>
      <c r="G8431" s="281">
        <f t="shared" si="2530"/>
        <v>0</v>
      </c>
    </row>
    <row r="8432" spans="1:7" s="218" customFormat="1" ht="24" customHeight="1" x14ac:dyDescent="0.2">
      <c r="A8432" s="213" t="str">
        <f t="shared" si="2526"/>
        <v/>
      </c>
      <c r="B8432" s="211">
        <f t="shared" si="2527"/>
        <v>0</v>
      </c>
      <c r="C8432" s="212"/>
      <c r="D8432" s="213" t="str">
        <f t="shared" si="2528"/>
        <v/>
      </c>
      <c r="E8432" s="214"/>
      <c r="F8432" s="215">
        <f t="shared" si="2529"/>
        <v>0</v>
      </c>
      <c r="G8432" s="281">
        <f t="shared" si="2530"/>
        <v>0</v>
      </c>
    </row>
    <row r="8433" spans="1:7" s="218" customFormat="1" ht="24" customHeight="1" x14ac:dyDescent="0.2">
      <c r="A8433" s="213" t="str">
        <f t="shared" si="2526"/>
        <v/>
      </c>
      <c r="B8433" s="211">
        <f t="shared" si="2527"/>
        <v>0</v>
      </c>
      <c r="C8433" s="212"/>
      <c r="D8433" s="213" t="str">
        <f t="shared" si="2528"/>
        <v/>
      </c>
      <c r="E8433" s="214"/>
      <c r="F8433" s="215">
        <f t="shared" si="2529"/>
        <v>0</v>
      </c>
      <c r="G8433" s="281">
        <f t="shared" si="2530"/>
        <v>0</v>
      </c>
    </row>
    <row r="8434" spans="1:7" s="218" customFormat="1" ht="24" customHeight="1" x14ac:dyDescent="0.2">
      <c r="A8434" s="213" t="str">
        <f t="shared" si="2526"/>
        <v/>
      </c>
      <c r="B8434" s="211">
        <f t="shared" si="2527"/>
        <v>0</v>
      </c>
      <c r="C8434" s="212"/>
      <c r="D8434" s="213" t="str">
        <f t="shared" si="2528"/>
        <v/>
      </c>
      <c r="E8434" s="214"/>
      <c r="F8434" s="215">
        <f t="shared" si="2529"/>
        <v>0</v>
      </c>
      <c r="G8434" s="281">
        <f t="shared" si="2530"/>
        <v>0</v>
      </c>
    </row>
    <row r="8435" spans="1:7" s="218" customFormat="1" ht="24" customHeight="1" x14ac:dyDescent="0.2">
      <c r="A8435" s="213" t="str">
        <f t="shared" si="2526"/>
        <v/>
      </c>
      <c r="B8435" s="211">
        <f t="shared" si="2527"/>
        <v>0</v>
      </c>
      <c r="C8435" s="212"/>
      <c r="D8435" s="213" t="str">
        <f t="shared" si="2528"/>
        <v/>
      </c>
      <c r="E8435" s="214"/>
      <c r="F8435" s="215">
        <f t="shared" si="2529"/>
        <v>0</v>
      </c>
      <c r="G8435" s="281">
        <f t="shared" si="2530"/>
        <v>0</v>
      </c>
    </row>
    <row r="8436" spans="1:7" ht="24" customHeight="1" x14ac:dyDescent="0.2">
      <c r="A8436" s="282"/>
      <c r="B8436" s="95"/>
      <c r="C8436" s="95"/>
      <c r="D8436" s="101"/>
      <c r="E8436" s="102"/>
      <c r="F8436" s="268" t="s">
        <v>32</v>
      </c>
      <c r="G8436" s="283">
        <f>SUBTOTAL(9,G8428:G8435)</f>
        <v>0</v>
      </c>
    </row>
    <row r="8437" spans="1:7" ht="24" customHeight="1" x14ac:dyDescent="0.2">
      <c r="A8437" s="282"/>
      <c r="B8437" s="95"/>
      <c r="C8437" s="266" t="s">
        <v>606</v>
      </c>
      <c r="D8437" s="101"/>
      <c r="E8437" s="102"/>
      <c r="F8437" s="103"/>
      <c r="G8437" s="284"/>
    </row>
    <row r="8438" spans="1:7" s="218" customFormat="1"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1">
        <f t="shared" ref="G8438:G8446" si="2535">ROUND(E8438*F8438,2)</f>
        <v>0</v>
      </c>
    </row>
    <row r="8439" spans="1:7" s="218" customFormat="1" ht="24" customHeight="1" x14ac:dyDescent="0.2">
      <c r="A8439" s="213" t="str">
        <f t="shared" si="2531"/>
        <v/>
      </c>
      <c r="B8439" s="211" t="str">
        <f t="shared" si="2532"/>
        <v/>
      </c>
      <c r="C8439" s="212"/>
      <c r="D8439" s="213" t="str">
        <f t="shared" si="2533"/>
        <v/>
      </c>
      <c r="E8439" s="214"/>
      <c r="F8439" s="215">
        <f t="shared" si="2534"/>
        <v>0</v>
      </c>
      <c r="G8439" s="281">
        <f t="shared" si="2535"/>
        <v>0</v>
      </c>
    </row>
    <row r="8440" spans="1:7" s="218" customFormat="1" ht="24" customHeight="1" x14ac:dyDescent="0.2">
      <c r="A8440" s="213" t="str">
        <f t="shared" si="2531"/>
        <v/>
      </c>
      <c r="B8440" s="211" t="str">
        <f t="shared" si="2532"/>
        <v/>
      </c>
      <c r="C8440" s="212"/>
      <c r="D8440" s="213" t="str">
        <f t="shared" si="2533"/>
        <v/>
      </c>
      <c r="E8440" s="214"/>
      <c r="F8440" s="215">
        <f t="shared" si="2534"/>
        <v>0</v>
      </c>
      <c r="G8440" s="281">
        <f t="shared" si="2535"/>
        <v>0</v>
      </c>
    </row>
    <row r="8441" spans="1:7" s="218" customFormat="1" ht="24" customHeight="1" x14ac:dyDescent="0.2">
      <c r="A8441" s="213" t="str">
        <f t="shared" si="2531"/>
        <v/>
      </c>
      <c r="B8441" s="211" t="str">
        <f t="shared" si="2532"/>
        <v/>
      </c>
      <c r="C8441" s="212"/>
      <c r="D8441" s="213" t="str">
        <f t="shared" si="2533"/>
        <v/>
      </c>
      <c r="E8441" s="214"/>
      <c r="F8441" s="215">
        <f t="shared" si="2534"/>
        <v>0</v>
      </c>
      <c r="G8441" s="281">
        <f t="shared" si="2535"/>
        <v>0</v>
      </c>
    </row>
    <row r="8442" spans="1:7" s="218" customFormat="1" ht="24" customHeight="1" x14ac:dyDescent="0.2">
      <c r="A8442" s="213" t="str">
        <f t="shared" si="2531"/>
        <v/>
      </c>
      <c r="B8442" s="211" t="str">
        <f t="shared" si="2532"/>
        <v/>
      </c>
      <c r="C8442" s="212"/>
      <c r="D8442" s="213" t="str">
        <f t="shared" si="2533"/>
        <v/>
      </c>
      <c r="E8442" s="214"/>
      <c r="F8442" s="215">
        <f t="shared" si="2534"/>
        <v>0</v>
      </c>
      <c r="G8442" s="281">
        <f t="shared" si="2535"/>
        <v>0</v>
      </c>
    </row>
    <row r="8443" spans="1:7" s="218" customFormat="1" ht="24" customHeight="1" x14ac:dyDescent="0.2">
      <c r="A8443" s="213" t="str">
        <f t="shared" si="2531"/>
        <v/>
      </c>
      <c r="B8443" s="211" t="str">
        <f t="shared" si="2532"/>
        <v/>
      </c>
      <c r="C8443" s="212"/>
      <c r="D8443" s="213" t="str">
        <f t="shared" si="2533"/>
        <v/>
      </c>
      <c r="E8443" s="214"/>
      <c r="F8443" s="215">
        <f t="shared" si="2534"/>
        <v>0</v>
      </c>
      <c r="G8443" s="281">
        <f t="shared" si="2535"/>
        <v>0</v>
      </c>
    </row>
    <row r="8444" spans="1:7" s="218" customFormat="1" ht="24" customHeight="1" x14ac:dyDescent="0.2">
      <c r="A8444" s="213" t="str">
        <f t="shared" si="2531"/>
        <v/>
      </c>
      <c r="B8444" s="211" t="str">
        <f t="shared" si="2532"/>
        <v/>
      </c>
      <c r="C8444" s="212"/>
      <c r="D8444" s="213" t="str">
        <f t="shared" si="2533"/>
        <v/>
      </c>
      <c r="E8444" s="214"/>
      <c r="F8444" s="215">
        <f t="shared" si="2534"/>
        <v>0</v>
      </c>
      <c r="G8444" s="281">
        <f t="shared" si="2535"/>
        <v>0</v>
      </c>
    </row>
    <row r="8445" spans="1:7" s="218" customFormat="1" ht="24" customHeight="1" x14ac:dyDescent="0.2">
      <c r="A8445" s="213" t="str">
        <f t="shared" si="2531"/>
        <v/>
      </c>
      <c r="B8445" s="211" t="str">
        <f t="shared" si="2532"/>
        <v/>
      </c>
      <c r="C8445" s="212"/>
      <c r="D8445" s="213" t="str">
        <f t="shared" si="2533"/>
        <v/>
      </c>
      <c r="E8445" s="214"/>
      <c r="F8445" s="215">
        <f t="shared" si="2534"/>
        <v>0</v>
      </c>
      <c r="G8445" s="281">
        <f t="shared" si="2535"/>
        <v>0</v>
      </c>
    </row>
    <row r="8446" spans="1:7" s="218" customFormat="1" ht="24" customHeight="1" x14ac:dyDescent="0.2">
      <c r="A8446" s="213" t="str">
        <f t="shared" si="2531"/>
        <v/>
      </c>
      <c r="B8446" s="211" t="str">
        <f t="shared" si="2532"/>
        <v/>
      </c>
      <c r="C8446" s="212"/>
      <c r="D8446" s="213" t="str">
        <f t="shared" si="2533"/>
        <v/>
      </c>
      <c r="E8446" s="214"/>
      <c r="F8446" s="215">
        <f t="shared" si="2534"/>
        <v>0</v>
      </c>
      <c r="G8446" s="281">
        <f t="shared" si="2535"/>
        <v>0</v>
      </c>
    </row>
    <row r="8447" spans="1:7" ht="24" customHeight="1" x14ac:dyDescent="0.2">
      <c r="A8447" s="285"/>
      <c r="B8447" s="101"/>
      <c r="C8447" s="95"/>
      <c r="D8447" s="101"/>
      <c r="E8447" s="102"/>
      <c r="F8447" s="268" t="s">
        <v>33</v>
      </c>
      <c r="G8447" s="283">
        <f>SUBTOTAL(9,G8438:G8446)</f>
        <v>0</v>
      </c>
    </row>
    <row r="8448" spans="1:7" ht="24" customHeight="1" x14ac:dyDescent="0.2">
      <c r="A8448" s="286"/>
      <c r="B8448" s="101"/>
      <c r="C8448" s="95"/>
      <c r="D8448" s="101"/>
      <c r="E8448" s="102"/>
      <c r="F8448" s="103"/>
      <c r="G8448" s="284"/>
    </row>
    <row r="8449" spans="1:123" ht="24" customHeight="1" x14ac:dyDescent="0.2">
      <c r="A8449" s="287" t="str">
        <f>B8407</f>
        <v/>
      </c>
      <c r="B8449" s="288" t="str">
        <f>C8407</f>
        <v/>
      </c>
      <c r="C8449" s="109"/>
      <c r="D8449" s="109" t="s">
        <v>34</v>
      </c>
      <c r="E8449" s="110"/>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7" t="str">
        <f>Comitente</f>
        <v>CA.ME. SAN JUAN SOCIEDAD DEL ESTADO</v>
      </c>
      <c r="C8452" s="92"/>
      <c r="D8452" s="98"/>
      <c r="E8452" s="98"/>
      <c r="F8452" s="99"/>
      <c r="G8452" s="273"/>
    </row>
    <row r="8453" spans="1:123" ht="24" customHeight="1" x14ac:dyDescent="0.2">
      <c r="A8453" s="272" t="s">
        <v>603</v>
      </c>
      <c r="B8453" s="97">
        <f>Contratista</f>
        <v>0</v>
      </c>
      <c r="C8453" s="93"/>
      <c r="D8453" s="93"/>
      <c r="E8453" s="93"/>
      <c r="F8453" s="100"/>
      <c r="G8453" s="274"/>
    </row>
    <row r="8454" spans="1:123" ht="24" customHeight="1" x14ac:dyDescent="0.2">
      <c r="A8454" s="272" t="s">
        <v>24</v>
      </c>
      <c r="B8454" s="97" t="str">
        <f>Obra</f>
        <v>CIERRE PERIMETRAL - OBRA CIVIL Ca.Me. SAN JUAN S.E.</v>
      </c>
      <c r="C8454" s="93"/>
      <c r="D8454" s="93"/>
      <c r="E8454" s="93"/>
      <c r="F8454" s="100" t="s">
        <v>38</v>
      </c>
      <c r="G8454" s="275">
        <f>Fecha_Base</f>
        <v>44711</v>
      </c>
    </row>
    <row r="8455" spans="1:123" ht="24" customHeight="1" x14ac:dyDescent="0.2">
      <c r="A8455" s="276" t="s">
        <v>601</v>
      </c>
      <c r="B8455" s="94" t="str">
        <f>Ubicación</f>
        <v>DEPARTAMENTO SARMIENTO</v>
      </c>
      <c r="C8455" s="94"/>
      <c r="D8455" s="101"/>
      <c r="E8455" s="102"/>
      <c r="F8455" s="103"/>
      <c r="G8455" s="277"/>
    </row>
    <row r="8456" spans="1:123" ht="24" customHeight="1" x14ac:dyDescent="0.2">
      <c r="A8456" s="276" t="s">
        <v>39</v>
      </c>
      <c r="B8456" s="104" t="str">
        <f>IFERROR(VALUE(LEFT(B8457,FIND(".",B8457)-1)),"")</f>
        <v/>
      </c>
      <c r="C8456" s="95" t="str">
        <f>IFERROR(VLOOKUP(B8456,Tabla_CyP,2,FALSE),"")</f>
        <v/>
      </c>
      <c r="D8456" s="95"/>
      <c r="E8456" s="102"/>
      <c r="F8456" s="103"/>
      <c r="G8456" s="277"/>
    </row>
    <row r="8457" spans="1:123" ht="24" customHeight="1" x14ac:dyDescent="0.2">
      <c r="A8457" s="276" t="s">
        <v>25</v>
      </c>
      <c r="B8457" s="105" t="str">
        <f>IFERROR(VLOOKUP(COUNTIF($A$1:A8457,"ANALISIS DE PRECIOS"),Tabla_NumeroItem,2,FALSE),"")</f>
        <v/>
      </c>
      <c r="C8457" s="95" t="str">
        <f>IFERROR(VLOOKUP(B8457,Tabla_CyP,2,FALSE),"")</f>
        <v/>
      </c>
      <c r="D8457" s="101"/>
      <c r="E8457" s="102"/>
      <c r="F8457" s="100" t="s">
        <v>26</v>
      </c>
      <c r="G8457" s="278" t="str">
        <f>IFERROR(VLOOKUP(B8457,Tabla_CyP,4,FALSE),"")</f>
        <v/>
      </c>
    </row>
    <row r="8458" spans="1:123" ht="24" customHeight="1" x14ac:dyDescent="0.2">
      <c r="A8458" s="276"/>
      <c r="B8458" s="94"/>
      <c r="C8458" s="95"/>
      <c r="D8458" s="101"/>
      <c r="E8458" s="102"/>
      <c r="F8458" s="103"/>
      <c r="G8458" s="277"/>
    </row>
    <row r="8459" spans="1:123" ht="24" customHeight="1" x14ac:dyDescent="0.2">
      <c r="A8459" s="378" t="s">
        <v>507</v>
      </c>
      <c r="B8459" s="379"/>
      <c r="C8459" s="380" t="s">
        <v>0</v>
      </c>
      <c r="D8459" s="380" t="s">
        <v>27</v>
      </c>
      <c r="E8459" s="386" t="s">
        <v>28</v>
      </c>
      <c r="F8459" s="388" t="s">
        <v>29</v>
      </c>
      <c r="G8459" s="388" t="s">
        <v>30</v>
      </c>
    </row>
    <row r="8460" spans="1:123" s="107" customFormat="1" ht="24" customHeight="1" x14ac:dyDescent="0.2">
      <c r="A8460" s="106" t="s">
        <v>508</v>
      </c>
      <c r="B8460" s="106" t="s">
        <v>509</v>
      </c>
      <c r="C8460" s="381"/>
      <c r="D8460" s="381"/>
      <c r="E8460" s="387"/>
      <c r="F8460" s="389"/>
      <c r="G8460" s="389"/>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customHeight="1" x14ac:dyDescent="0.2">
      <c r="A8461" s="279"/>
      <c r="B8461" s="108"/>
      <c r="C8461" s="267" t="s">
        <v>604</v>
      </c>
      <c r="D8461" s="109"/>
      <c r="E8461" s="110"/>
      <c r="F8461" s="111"/>
      <c r="G8461" s="280"/>
    </row>
    <row r="8462" spans="1:123" s="218" customFormat="1"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1">
        <f>ROUND(E8462*F8462,2)</f>
        <v>0</v>
      </c>
    </row>
    <row r="8463" spans="1:123" s="218" customFormat="1"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1">
        <f t="shared" ref="G8463:G8475" si="2540">ROUND(E8463*F8463,2)</f>
        <v>0</v>
      </c>
    </row>
    <row r="8464" spans="1:123" s="218" customFormat="1" ht="24" customHeight="1" x14ac:dyDescent="0.2">
      <c r="A8464" s="213" t="str">
        <f t="shared" si="2536"/>
        <v/>
      </c>
      <c r="B8464" s="211" t="str">
        <f t="shared" si="2539"/>
        <v/>
      </c>
      <c r="C8464" s="212"/>
      <c r="D8464" s="213" t="str">
        <f t="shared" si="2537"/>
        <v/>
      </c>
      <c r="E8464" s="214"/>
      <c r="F8464" s="215">
        <f t="shared" si="2538"/>
        <v>0</v>
      </c>
      <c r="G8464" s="281">
        <f t="shared" si="2540"/>
        <v>0</v>
      </c>
    </row>
    <row r="8465" spans="1:7" s="218" customFormat="1" ht="24" customHeight="1" x14ac:dyDescent="0.2">
      <c r="A8465" s="213" t="str">
        <f t="shared" si="2536"/>
        <v/>
      </c>
      <c r="B8465" s="211" t="str">
        <f t="shared" si="2539"/>
        <v/>
      </c>
      <c r="C8465" s="212"/>
      <c r="D8465" s="213" t="str">
        <f t="shared" si="2537"/>
        <v/>
      </c>
      <c r="E8465" s="214"/>
      <c r="F8465" s="215">
        <f t="shared" si="2538"/>
        <v>0</v>
      </c>
      <c r="G8465" s="281">
        <f t="shared" si="2540"/>
        <v>0</v>
      </c>
    </row>
    <row r="8466" spans="1:7" s="218" customFormat="1" ht="24" customHeight="1" x14ac:dyDescent="0.2">
      <c r="A8466" s="213" t="str">
        <f t="shared" si="2536"/>
        <v/>
      </c>
      <c r="B8466" s="211" t="str">
        <f t="shared" si="2539"/>
        <v/>
      </c>
      <c r="C8466" s="212"/>
      <c r="D8466" s="213" t="str">
        <f t="shared" si="2537"/>
        <v/>
      </c>
      <c r="E8466" s="214"/>
      <c r="F8466" s="215">
        <f t="shared" si="2538"/>
        <v>0</v>
      </c>
      <c r="G8466" s="281">
        <f t="shared" si="2540"/>
        <v>0</v>
      </c>
    </row>
    <row r="8467" spans="1:7" s="218" customFormat="1" ht="24" customHeight="1" x14ac:dyDescent="0.2">
      <c r="A8467" s="213" t="str">
        <f t="shared" si="2536"/>
        <v/>
      </c>
      <c r="B8467" s="211" t="str">
        <f t="shared" si="2539"/>
        <v/>
      </c>
      <c r="C8467" s="212"/>
      <c r="D8467" s="213" t="str">
        <f t="shared" si="2537"/>
        <v/>
      </c>
      <c r="E8467" s="214"/>
      <c r="F8467" s="215">
        <f t="shared" si="2538"/>
        <v>0</v>
      </c>
      <c r="G8467" s="281">
        <f t="shared" si="2540"/>
        <v>0</v>
      </c>
    </row>
    <row r="8468" spans="1:7" s="218" customFormat="1" ht="24" customHeight="1" x14ac:dyDescent="0.2">
      <c r="A8468" s="213" t="str">
        <f t="shared" si="2536"/>
        <v/>
      </c>
      <c r="B8468" s="211" t="str">
        <f t="shared" si="2539"/>
        <v/>
      </c>
      <c r="C8468" s="212"/>
      <c r="D8468" s="213" t="str">
        <f t="shared" si="2537"/>
        <v/>
      </c>
      <c r="E8468" s="214"/>
      <c r="F8468" s="215">
        <f t="shared" si="2538"/>
        <v>0</v>
      </c>
      <c r="G8468" s="281">
        <f t="shared" si="2540"/>
        <v>0</v>
      </c>
    </row>
    <row r="8469" spans="1:7" s="218" customFormat="1" ht="24" customHeight="1" x14ac:dyDescent="0.2">
      <c r="A8469" s="213" t="str">
        <f t="shared" si="2536"/>
        <v/>
      </c>
      <c r="B8469" s="211" t="str">
        <f t="shared" si="2539"/>
        <v/>
      </c>
      <c r="C8469" s="212"/>
      <c r="D8469" s="213" t="str">
        <f t="shared" si="2537"/>
        <v/>
      </c>
      <c r="E8469" s="214"/>
      <c r="F8469" s="215">
        <f t="shared" si="2538"/>
        <v>0</v>
      </c>
      <c r="G8469" s="281">
        <f t="shared" si="2540"/>
        <v>0</v>
      </c>
    </row>
    <row r="8470" spans="1:7" s="218" customFormat="1" ht="24" customHeight="1" x14ac:dyDescent="0.2">
      <c r="A8470" s="213" t="str">
        <f t="shared" si="2536"/>
        <v/>
      </c>
      <c r="B8470" s="211" t="str">
        <f t="shared" si="2539"/>
        <v/>
      </c>
      <c r="C8470" s="212"/>
      <c r="D8470" s="213" t="str">
        <f t="shared" si="2537"/>
        <v/>
      </c>
      <c r="E8470" s="214"/>
      <c r="F8470" s="215">
        <f t="shared" si="2538"/>
        <v>0</v>
      </c>
      <c r="G8470" s="281">
        <f t="shared" si="2540"/>
        <v>0</v>
      </c>
    </row>
    <row r="8471" spans="1:7" s="218" customFormat="1" ht="24" customHeight="1" x14ac:dyDescent="0.2">
      <c r="A8471" s="213" t="str">
        <f t="shared" si="2536"/>
        <v/>
      </c>
      <c r="B8471" s="211" t="str">
        <f t="shared" si="2539"/>
        <v/>
      </c>
      <c r="C8471" s="212"/>
      <c r="D8471" s="213" t="str">
        <f t="shared" si="2537"/>
        <v/>
      </c>
      <c r="E8471" s="214"/>
      <c r="F8471" s="215">
        <f t="shared" si="2538"/>
        <v>0</v>
      </c>
      <c r="G8471" s="281">
        <f t="shared" si="2540"/>
        <v>0</v>
      </c>
    </row>
    <row r="8472" spans="1:7" s="218" customFormat="1" ht="24" customHeight="1" x14ac:dyDescent="0.2">
      <c r="A8472" s="213" t="str">
        <f t="shared" si="2536"/>
        <v/>
      </c>
      <c r="B8472" s="211" t="str">
        <f t="shared" si="2539"/>
        <v/>
      </c>
      <c r="C8472" s="212"/>
      <c r="D8472" s="213" t="str">
        <f t="shared" si="2537"/>
        <v/>
      </c>
      <c r="E8472" s="214"/>
      <c r="F8472" s="215">
        <f t="shared" si="2538"/>
        <v>0</v>
      </c>
      <c r="G8472" s="281">
        <f t="shared" si="2540"/>
        <v>0</v>
      </c>
    </row>
    <row r="8473" spans="1:7" s="218" customFormat="1" ht="24" customHeight="1" x14ac:dyDescent="0.2">
      <c r="A8473" s="213" t="str">
        <f t="shared" si="2536"/>
        <v/>
      </c>
      <c r="B8473" s="211" t="str">
        <f t="shared" si="2539"/>
        <v/>
      </c>
      <c r="C8473" s="212"/>
      <c r="D8473" s="213" t="str">
        <f t="shared" si="2537"/>
        <v/>
      </c>
      <c r="E8473" s="214"/>
      <c r="F8473" s="215">
        <f t="shared" si="2538"/>
        <v>0</v>
      </c>
      <c r="G8473" s="281">
        <f t="shared" si="2540"/>
        <v>0</v>
      </c>
    </row>
    <row r="8474" spans="1:7" s="218" customFormat="1" ht="24" customHeight="1" x14ac:dyDescent="0.2">
      <c r="A8474" s="213" t="str">
        <f t="shared" si="2536"/>
        <v/>
      </c>
      <c r="B8474" s="211" t="str">
        <f t="shared" si="2539"/>
        <v/>
      </c>
      <c r="C8474" s="212"/>
      <c r="D8474" s="213" t="str">
        <f t="shared" si="2537"/>
        <v/>
      </c>
      <c r="E8474" s="214"/>
      <c r="F8474" s="215">
        <f t="shared" si="2538"/>
        <v>0</v>
      </c>
      <c r="G8474" s="281">
        <f t="shared" si="2540"/>
        <v>0</v>
      </c>
    </row>
    <row r="8475" spans="1:7" s="218" customFormat="1" ht="24" customHeight="1" x14ac:dyDescent="0.2">
      <c r="A8475" s="213" t="str">
        <f t="shared" si="2536"/>
        <v/>
      </c>
      <c r="B8475" s="211" t="str">
        <f t="shared" si="2539"/>
        <v/>
      </c>
      <c r="C8475" s="212"/>
      <c r="D8475" s="213" t="str">
        <f t="shared" si="2537"/>
        <v/>
      </c>
      <c r="E8475" s="214"/>
      <c r="F8475" s="216">
        <f t="shared" si="2538"/>
        <v>0</v>
      </c>
      <c r="G8475" s="281">
        <f t="shared" si="2540"/>
        <v>0</v>
      </c>
    </row>
    <row r="8476" spans="1:7" ht="24" customHeight="1" x14ac:dyDescent="0.2">
      <c r="A8476" s="282"/>
      <c r="B8476" s="95"/>
      <c r="C8476" s="95"/>
      <c r="D8476" s="101"/>
      <c r="E8476" s="102"/>
      <c r="F8476" s="268" t="s">
        <v>31</v>
      </c>
      <c r="G8476" s="283">
        <f>SUBTOTAL(9,G8462:G8475)</f>
        <v>0</v>
      </c>
    </row>
    <row r="8477" spans="1:7" ht="24" customHeight="1" x14ac:dyDescent="0.2">
      <c r="A8477" s="282"/>
      <c r="B8477" s="95"/>
      <c r="C8477" s="266" t="s">
        <v>605</v>
      </c>
      <c r="D8477" s="101"/>
      <c r="E8477" s="102"/>
      <c r="F8477" s="103"/>
      <c r="G8477" s="284"/>
    </row>
    <row r="8478" spans="1:7" s="218" customFormat="1"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1">
        <f>ROUND(E8478*F8478,2)</f>
        <v>0</v>
      </c>
    </row>
    <row r="8479" spans="1:7" s="218" customFormat="1" ht="24" customHeight="1" x14ac:dyDescent="0.2">
      <c r="A8479" s="213" t="str">
        <f t="shared" si="2541"/>
        <v/>
      </c>
      <c r="B8479" s="211">
        <f t="shared" si="2542"/>
        <v>0</v>
      </c>
      <c r="C8479" s="212"/>
      <c r="D8479" s="213" t="str">
        <f t="shared" si="2543"/>
        <v/>
      </c>
      <c r="E8479" s="214"/>
      <c r="F8479" s="217">
        <f t="shared" si="2544"/>
        <v>0</v>
      </c>
      <c r="G8479" s="281">
        <f>ROUND(E8479*F8479,2)</f>
        <v>0</v>
      </c>
    </row>
    <row r="8480" spans="1:7" s="218" customFormat="1" ht="24" customHeight="1" x14ac:dyDescent="0.2">
      <c r="A8480" s="213" t="str">
        <f t="shared" si="2541"/>
        <v/>
      </c>
      <c r="B8480" s="211">
        <f t="shared" si="2542"/>
        <v>0</v>
      </c>
      <c r="C8480" s="212"/>
      <c r="D8480" s="213" t="str">
        <f t="shared" si="2543"/>
        <v/>
      </c>
      <c r="E8480" s="214"/>
      <c r="F8480" s="217">
        <f t="shared" si="2544"/>
        <v>0</v>
      </c>
      <c r="G8480" s="281">
        <f t="shared" ref="G8480:G8485" si="2545">ROUND(E8480*F8480,2)</f>
        <v>0</v>
      </c>
    </row>
    <row r="8481" spans="1:7" s="218" customFormat="1" ht="24" customHeight="1" x14ac:dyDescent="0.2">
      <c r="A8481" s="213" t="str">
        <f t="shared" si="2541"/>
        <v/>
      </c>
      <c r="B8481" s="211">
        <f t="shared" si="2542"/>
        <v>0</v>
      </c>
      <c r="C8481" s="212"/>
      <c r="D8481" s="213" t="str">
        <f t="shared" si="2543"/>
        <v/>
      </c>
      <c r="E8481" s="214"/>
      <c r="F8481" s="217">
        <f t="shared" si="2544"/>
        <v>0</v>
      </c>
      <c r="G8481" s="281">
        <f t="shared" si="2545"/>
        <v>0</v>
      </c>
    </row>
    <row r="8482" spans="1:7" s="218" customFormat="1" ht="24" customHeight="1" x14ac:dyDescent="0.2">
      <c r="A8482" s="213" t="str">
        <f t="shared" si="2541"/>
        <v/>
      </c>
      <c r="B8482" s="211">
        <f t="shared" si="2542"/>
        <v>0</v>
      </c>
      <c r="C8482" s="212"/>
      <c r="D8482" s="213" t="str">
        <f t="shared" si="2543"/>
        <v/>
      </c>
      <c r="E8482" s="214"/>
      <c r="F8482" s="215">
        <f t="shared" si="2544"/>
        <v>0</v>
      </c>
      <c r="G8482" s="281">
        <f t="shared" si="2545"/>
        <v>0</v>
      </c>
    </row>
    <row r="8483" spans="1:7" s="218" customFormat="1" ht="24" customHeight="1" x14ac:dyDescent="0.2">
      <c r="A8483" s="213" t="str">
        <f t="shared" si="2541"/>
        <v/>
      </c>
      <c r="B8483" s="211">
        <f t="shared" si="2542"/>
        <v>0</v>
      </c>
      <c r="C8483" s="212"/>
      <c r="D8483" s="213" t="str">
        <f t="shared" si="2543"/>
        <v/>
      </c>
      <c r="E8483" s="214"/>
      <c r="F8483" s="215">
        <f t="shared" si="2544"/>
        <v>0</v>
      </c>
      <c r="G8483" s="281">
        <f t="shared" si="2545"/>
        <v>0</v>
      </c>
    </row>
    <row r="8484" spans="1:7" s="218" customFormat="1" ht="24" customHeight="1" x14ac:dyDescent="0.2">
      <c r="A8484" s="213" t="str">
        <f t="shared" si="2541"/>
        <v/>
      </c>
      <c r="B8484" s="211">
        <f t="shared" si="2542"/>
        <v>0</v>
      </c>
      <c r="C8484" s="212"/>
      <c r="D8484" s="213" t="str">
        <f t="shared" si="2543"/>
        <v/>
      </c>
      <c r="E8484" s="214"/>
      <c r="F8484" s="215">
        <f t="shared" si="2544"/>
        <v>0</v>
      </c>
      <c r="G8484" s="281">
        <f t="shared" si="2545"/>
        <v>0</v>
      </c>
    </row>
    <row r="8485" spans="1:7" s="218" customFormat="1" ht="24" customHeight="1" x14ac:dyDescent="0.2">
      <c r="A8485" s="213" t="str">
        <f t="shared" si="2541"/>
        <v/>
      </c>
      <c r="B8485" s="211">
        <f t="shared" si="2542"/>
        <v>0</v>
      </c>
      <c r="C8485" s="212"/>
      <c r="D8485" s="213" t="str">
        <f t="shared" si="2543"/>
        <v/>
      </c>
      <c r="E8485" s="214"/>
      <c r="F8485" s="215">
        <f t="shared" si="2544"/>
        <v>0</v>
      </c>
      <c r="G8485" s="281">
        <f t="shared" si="2545"/>
        <v>0</v>
      </c>
    </row>
    <row r="8486" spans="1:7" ht="24" customHeight="1" x14ac:dyDescent="0.2">
      <c r="A8486" s="282"/>
      <c r="B8486" s="95"/>
      <c r="C8486" s="95"/>
      <c r="D8486" s="101"/>
      <c r="E8486" s="102"/>
      <c r="F8486" s="268" t="s">
        <v>32</v>
      </c>
      <c r="G8486" s="283">
        <f>SUBTOTAL(9,G8478:G8485)</f>
        <v>0</v>
      </c>
    </row>
    <row r="8487" spans="1:7" ht="24" customHeight="1" x14ac:dyDescent="0.2">
      <c r="A8487" s="282"/>
      <c r="B8487" s="95"/>
      <c r="C8487" s="266" t="s">
        <v>606</v>
      </c>
      <c r="D8487" s="101"/>
      <c r="E8487" s="102"/>
      <c r="F8487" s="103"/>
      <c r="G8487" s="284"/>
    </row>
    <row r="8488" spans="1:7" s="218" customFormat="1"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1">
        <f t="shared" ref="G8488:G8496" si="2550">ROUND(E8488*F8488,2)</f>
        <v>0</v>
      </c>
    </row>
    <row r="8489" spans="1:7" s="218" customFormat="1" ht="24" customHeight="1" x14ac:dyDescent="0.2">
      <c r="A8489" s="213" t="str">
        <f t="shared" si="2546"/>
        <v/>
      </c>
      <c r="B8489" s="211" t="str">
        <f t="shared" si="2547"/>
        <v/>
      </c>
      <c r="C8489" s="212"/>
      <c r="D8489" s="213" t="str">
        <f t="shared" si="2548"/>
        <v/>
      </c>
      <c r="E8489" s="214"/>
      <c r="F8489" s="215">
        <f t="shared" si="2549"/>
        <v>0</v>
      </c>
      <c r="G8489" s="281">
        <f t="shared" si="2550"/>
        <v>0</v>
      </c>
    </row>
    <row r="8490" spans="1:7" s="218" customFormat="1" ht="24" customHeight="1" x14ac:dyDescent="0.2">
      <c r="A8490" s="213" t="str">
        <f t="shared" si="2546"/>
        <v/>
      </c>
      <c r="B8490" s="211" t="str">
        <f t="shared" si="2547"/>
        <v/>
      </c>
      <c r="C8490" s="212"/>
      <c r="D8490" s="213" t="str">
        <f t="shared" si="2548"/>
        <v/>
      </c>
      <c r="E8490" s="214"/>
      <c r="F8490" s="215">
        <f t="shared" si="2549"/>
        <v>0</v>
      </c>
      <c r="G8490" s="281">
        <f t="shared" si="2550"/>
        <v>0</v>
      </c>
    </row>
    <row r="8491" spans="1:7" s="218" customFormat="1" ht="24" customHeight="1" x14ac:dyDescent="0.2">
      <c r="A8491" s="213" t="str">
        <f t="shared" si="2546"/>
        <v/>
      </c>
      <c r="B8491" s="211" t="str">
        <f t="shared" si="2547"/>
        <v/>
      </c>
      <c r="C8491" s="212"/>
      <c r="D8491" s="213" t="str">
        <f t="shared" si="2548"/>
        <v/>
      </c>
      <c r="E8491" s="214"/>
      <c r="F8491" s="215">
        <f t="shared" si="2549"/>
        <v>0</v>
      </c>
      <c r="G8491" s="281">
        <f t="shared" si="2550"/>
        <v>0</v>
      </c>
    </row>
    <row r="8492" spans="1:7" s="218" customFormat="1" ht="24" customHeight="1" x14ac:dyDescent="0.2">
      <c r="A8492" s="213" t="str">
        <f t="shared" si="2546"/>
        <v/>
      </c>
      <c r="B8492" s="211" t="str">
        <f t="shared" si="2547"/>
        <v/>
      </c>
      <c r="C8492" s="212"/>
      <c r="D8492" s="213" t="str">
        <f t="shared" si="2548"/>
        <v/>
      </c>
      <c r="E8492" s="214"/>
      <c r="F8492" s="215">
        <f t="shared" si="2549"/>
        <v>0</v>
      </c>
      <c r="G8492" s="281">
        <f t="shared" si="2550"/>
        <v>0</v>
      </c>
    </row>
    <row r="8493" spans="1:7" s="218" customFormat="1" ht="24" customHeight="1" x14ac:dyDescent="0.2">
      <c r="A8493" s="213" t="str">
        <f t="shared" si="2546"/>
        <v/>
      </c>
      <c r="B8493" s="211" t="str">
        <f t="shared" si="2547"/>
        <v/>
      </c>
      <c r="C8493" s="212"/>
      <c r="D8493" s="213" t="str">
        <f t="shared" si="2548"/>
        <v/>
      </c>
      <c r="E8493" s="214"/>
      <c r="F8493" s="215">
        <f t="shared" si="2549"/>
        <v>0</v>
      </c>
      <c r="G8493" s="281">
        <f t="shared" si="2550"/>
        <v>0</v>
      </c>
    </row>
    <row r="8494" spans="1:7" s="218" customFormat="1" ht="24" customHeight="1" x14ac:dyDescent="0.2">
      <c r="A8494" s="213" t="str">
        <f t="shared" si="2546"/>
        <v/>
      </c>
      <c r="B8494" s="211" t="str">
        <f t="shared" si="2547"/>
        <v/>
      </c>
      <c r="C8494" s="212"/>
      <c r="D8494" s="213" t="str">
        <f t="shared" si="2548"/>
        <v/>
      </c>
      <c r="E8494" s="214"/>
      <c r="F8494" s="215">
        <f t="shared" si="2549"/>
        <v>0</v>
      </c>
      <c r="G8494" s="281">
        <f t="shared" si="2550"/>
        <v>0</v>
      </c>
    </row>
    <row r="8495" spans="1:7" s="218" customFormat="1" ht="24" customHeight="1" x14ac:dyDescent="0.2">
      <c r="A8495" s="213" t="str">
        <f t="shared" si="2546"/>
        <v/>
      </c>
      <c r="B8495" s="211" t="str">
        <f t="shared" si="2547"/>
        <v/>
      </c>
      <c r="C8495" s="212"/>
      <c r="D8495" s="213" t="str">
        <f t="shared" si="2548"/>
        <v/>
      </c>
      <c r="E8495" s="214"/>
      <c r="F8495" s="215">
        <f t="shared" si="2549"/>
        <v>0</v>
      </c>
      <c r="G8495" s="281">
        <f t="shared" si="2550"/>
        <v>0</v>
      </c>
    </row>
    <row r="8496" spans="1:7" s="218" customFormat="1" ht="24" customHeight="1" x14ac:dyDescent="0.2">
      <c r="A8496" s="213" t="str">
        <f t="shared" si="2546"/>
        <v/>
      </c>
      <c r="B8496" s="211" t="str">
        <f t="shared" si="2547"/>
        <v/>
      </c>
      <c r="C8496" s="212"/>
      <c r="D8496" s="213" t="str">
        <f t="shared" si="2548"/>
        <v/>
      </c>
      <c r="E8496" s="214"/>
      <c r="F8496" s="215">
        <f t="shared" si="2549"/>
        <v>0</v>
      </c>
      <c r="G8496" s="281">
        <f t="shared" si="2550"/>
        <v>0</v>
      </c>
    </row>
    <row r="8497" spans="1:123" ht="24" customHeight="1" x14ac:dyDescent="0.2">
      <c r="A8497" s="285"/>
      <c r="B8497" s="101"/>
      <c r="C8497" s="95"/>
      <c r="D8497" s="101"/>
      <c r="E8497" s="102"/>
      <c r="F8497" s="268" t="s">
        <v>33</v>
      </c>
      <c r="G8497" s="283">
        <f>SUBTOTAL(9,G8488:G8496)</f>
        <v>0</v>
      </c>
    </row>
    <row r="8498" spans="1:123" ht="24" customHeight="1" x14ac:dyDescent="0.2">
      <c r="A8498" s="286"/>
      <c r="B8498" s="101"/>
      <c r="C8498" s="95"/>
      <c r="D8498" s="101"/>
      <c r="E8498" s="102"/>
      <c r="F8498" s="103"/>
      <c r="G8498" s="284"/>
    </row>
    <row r="8499" spans="1:123" ht="24" customHeight="1" x14ac:dyDescent="0.2">
      <c r="A8499" s="287" t="str">
        <f>B8457</f>
        <v/>
      </c>
      <c r="B8499" s="288" t="str">
        <f>C8457</f>
        <v/>
      </c>
      <c r="C8499" s="109"/>
      <c r="D8499" s="109" t="s">
        <v>34</v>
      </c>
      <c r="E8499" s="110"/>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7" t="str">
        <f>Comitente</f>
        <v>CA.ME. SAN JUAN SOCIEDAD DEL ESTADO</v>
      </c>
      <c r="C8502" s="92"/>
      <c r="D8502" s="98"/>
      <c r="E8502" s="98"/>
      <c r="F8502" s="99"/>
      <c r="G8502" s="273"/>
    </row>
    <row r="8503" spans="1:123" ht="24" customHeight="1" x14ac:dyDescent="0.2">
      <c r="A8503" s="272" t="s">
        <v>603</v>
      </c>
      <c r="B8503" s="97">
        <f>Contratista</f>
        <v>0</v>
      </c>
      <c r="C8503" s="93"/>
      <c r="D8503" s="93"/>
      <c r="E8503" s="93"/>
      <c r="F8503" s="100"/>
      <c r="G8503" s="274"/>
    </row>
    <row r="8504" spans="1:123" ht="24" customHeight="1" x14ac:dyDescent="0.2">
      <c r="A8504" s="272" t="s">
        <v>24</v>
      </c>
      <c r="B8504" s="97" t="str">
        <f>Obra</f>
        <v>CIERRE PERIMETRAL - OBRA CIVIL Ca.Me. SAN JUAN S.E.</v>
      </c>
      <c r="C8504" s="93"/>
      <c r="D8504" s="93"/>
      <c r="E8504" s="93"/>
      <c r="F8504" s="100" t="s">
        <v>38</v>
      </c>
      <c r="G8504" s="275">
        <f>Fecha_Base</f>
        <v>44711</v>
      </c>
    </row>
    <row r="8505" spans="1:123" ht="24" customHeight="1" x14ac:dyDescent="0.2">
      <c r="A8505" s="276" t="s">
        <v>601</v>
      </c>
      <c r="B8505" s="94" t="str">
        <f>Ubicación</f>
        <v>DEPARTAMENTO SARMIENTO</v>
      </c>
      <c r="C8505" s="94"/>
      <c r="D8505" s="101"/>
      <c r="E8505" s="102"/>
      <c r="F8505" s="103"/>
      <c r="G8505" s="277"/>
    </row>
    <row r="8506" spans="1:123" ht="24" customHeight="1" x14ac:dyDescent="0.2">
      <c r="A8506" s="276" t="s">
        <v>39</v>
      </c>
      <c r="B8506" s="104" t="str">
        <f>IFERROR(VALUE(LEFT(B8507,FIND(".",B8507)-1)),"")</f>
        <v/>
      </c>
      <c r="C8506" s="95" t="str">
        <f>IFERROR(VLOOKUP(B8506,Tabla_CyP,2,FALSE),"")</f>
        <v/>
      </c>
      <c r="D8506" s="95"/>
      <c r="E8506" s="102"/>
      <c r="F8506" s="103"/>
      <c r="G8506" s="277"/>
    </row>
    <row r="8507" spans="1:123" ht="24" customHeight="1" x14ac:dyDescent="0.2">
      <c r="A8507" s="276" t="s">
        <v>25</v>
      </c>
      <c r="B8507" s="105" t="str">
        <f>IFERROR(VLOOKUP(COUNTIF($A$1:A8507,"ANALISIS DE PRECIOS"),Tabla_NumeroItem,2,FALSE),"")</f>
        <v/>
      </c>
      <c r="C8507" s="95" t="str">
        <f>IFERROR(VLOOKUP(B8507,Tabla_CyP,2,FALSE),"")</f>
        <v/>
      </c>
      <c r="D8507" s="101"/>
      <c r="E8507" s="102"/>
      <c r="F8507" s="100" t="s">
        <v>26</v>
      </c>
      <c r="G8507" s="278" t="str">
        <f>IFERROR(VLOOKUP(B8507,Tabla_CyP,4,FALSE),"")</f>
        <v/>
      </c>
    </row>
    <row r="8508" spans="1:123" ht="24" customHeight="1" x14ac:dyDescent="0.2">
      <c r="A8508" s="276"/>
      <c r="B8508" s="94"/>
      <c r="C8508" s="95"/>
      <c r="D8508" s="101"/>
      <c r="E8508" s="102"/>
      <c r="F8508" s="103"/>
      <c r="G8508" s="277"/>
    </row>
    <row r="8509" spans="1:123" ht="24" customHeight="1" x14ac:dyDescent="0.2">
      <c r="A8509" s="378" t="s">
        <v>507</v>
      </c>
      <c r="B8509" s="379"/>
      <c r="C8509" s="380" t="s">
        <v>0</v>
      </c>
      <c r="D8509" s="380" t="s">
        <v>27</v>
      </c>
      <c r="E8509" s="386" t="s">
        <v>28</v>
      </c>
      <c r="F8509" s="388" t="s">
        <v>29</v>
      </c>
      <c r="G8509" s="388" t="s">
        <v>30</v>
      </c>
    </row>
    <row r="8510" spans="1:123" s="107" customFormat="1" ht="24" customHeight="1" x14ac:dyDescent="0.2">
      <c r="A8510" s="106" t="s">
        <v>508</v>
      </c>
      <c r="B8510" s="106" t="s">
        <v>509</v>
      </c>
      <c r="C8510" s="381"/>
      <c r="D8510" s="381"/>
      <c r="E8510" s="387"/>
      <c r="F8510" s="389"/>
      <c r="G8510" s="389"/>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customHeight="1" x14ac:dyDescent="0.2">
      <c r="A8511" s="279"/>
      <c r="B8511" s="108"/>
      <c r="C8511" s="267" t="s">
        <v>604</v>
      </c>
      <c r="D8511" s="109"/>
      <c r="E8511" s="110"/>
      <c r="F8511" s="111"/>
      <c r="G8511" s="280"/>
    </row>
    <row r="8512" spans="1:123" s="218" customFormat="1"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1">
        <f>ROUND(E8512*F8512,2)</f>
        <v>0</v>
      </c>
    </row>
    <row r="8513" spans="1:7" s="218" customFormat="1"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1">
        <f t="shared" ref="G8513:G8525" si="2555">ROUND(E8513*F8513,2)</f>
        <v>0</v>
      </c>
    </row>
    <row r="8514" spans="1:7" s="218" customFormat="1" ht="24" customHeight="1" x14ac:dyDescent="0.2">
      <c r="A8514" s="213" t="str">
        <f t="shared" si="2551"/>
        <v/>
      </c>
      <c r="B8514" s="211" t="str">
        <f t="shared" si="2554"/>
        <v/>
      </c>
      <c r="C8514" s="212"/>
      <c r="D8514" s="213" t="str">
        <f t="shared" si="2552"/>
        <v/>
      </c>
      <c r="E8514" s="214"/>
      <c r="F8514" s="215">
        <f t="shared" si="2553"/>
        <v>0</v>
      </c>
      <c r="G8514" s="281">
        <f t="shared" si="2555"/>
        <v>0</v>
      </c>
    </row>
    <row r="8515" spans="1:7" s="218" customFormat="1" ht="24" customHeight="1" x14ac:dyDescent="0.2">
      <c r="A8515" s="213" t="str">
        <f t="shared" si="2551"/>
        <v/>
      </c>
      <c r="B8515" s="211" t="str">
        <f t="shared" si="2554"/>
        <v/>
      </c>
      <c r="C8515" s="212"/>
      <c r="D8515" s="213" t="str">
        <f t="shared" si="2552"/>
        <v/>
      </c>
      <c r="E8515" s="214"/>
      <c r="F8515" s="215">
        <f t="shared" si="2553"/>
        <v>0</v>
      </c>
      <c r="G8515" s="281">
        <f t="shared" si="2555"/>
        <v>0</v>
      </c>
    </row>
    <row r="8516" spans="1:7" s="218" customFormat="1" ht="24" customHeight="1" x14ac:dyDescent="0.2">
      <c r="A8516" s="213" t="str">
        <f t="shared" si="2551"/>
        <v/>
      </c>
      <c r="B8516" s="211" t="str">
        <f t="shared" si="2554"/>
        <v/>
      </c>
      <c r="C8516" s="212"/>
      <c r="D8516" s="213" t="str">
        <f t="shared" si="2552"/>
        <v/>
      </c>
      <c r="E8516" s="214"/>
      <c r="F8516" s="215">
        <f t="shared" si="2553"/>
        <v>0</v>
      </c>
      <c r="G8516" s="281">
        <f t="shared" si="2555"/>
        <v>0</v>
      </c>
    </row>
    <row r="8517" spans="1:7" s="218" customFormat="1" ht="24" customHeight="1" x14ac:dyDescent="0.2">
      <c r="A8517" s="213" t="str">
        <f t="shared" si="2551"/>
        <v/>
      </c>
      <c r="B8517" s="211" t="str">
        <f t="shared" si="2554"/>
        <v/>
      </c>
      <c r="C8517" s="212"/>
      <c r="D8517" s="213" t="str">
        <f t="shared" si="2552"/>
        <v/>
      </c>
      <c r="E8517" s="214"/>
      <c r="F8517" s="215">
        <f t="shared" si="2553"/>
        <v>0</v>
      </c>
      <c r="G8517" s="281">
        <f t="shared" si="2555"/>
        <v>0</v>
      </c>
    </row>
    <row r="8518" spans="1:7" s="218" customFormat="1" ht="24" customHeight="1" x14ac:dyDescent="0.2">
      <c r="A8518" s="213" t="str">
        <f t="shared" si="2551"/>
        <v/>
      </c>
      <c r="B8518" s="211" t="str">
        <f t="shared" si="2554"/>
        <v/>
      </c>
      <c r="C8518" s="212"/>
      <c r="D8518" s="213" t="str">
        <f t="shared" si="2552"/>
        <v/>
      </c>
      <c r="E8518" s="214"/>
      <c r="F8518" s="215">
        <f t="shared" si="2553"/>
        <v>0</v>
      </c>
      <c r="G8518" s="281">
        <f t="shared" si="2555"/>
        <v>0</v>
      </c>
    </row>
    <row r="8519" spans="1:7" s="218" customFormat="1" ht="24" customHeight="1" x14ac:dyDescent="0.2">
      <c r="A8519" s="213" t="str">
        <f t="shared" si="2551"/>
        <v/>
      </c>
      <c r="B8519" s="211" t="str">
        <f t="shared" si="2554"/>
        <v/>
      </c>
      <c r="C8519" s="212"/>
      <c r="D8519" s="213" t="str">
        <f t="shared" si="2552"/>
        <v/>
      </c>
      <c r="E8519" s="214"/>
      <c r="F8519" s="215">
        <f t="shared" si="2553"/>
        <v>0</v>
      </c>
      <c r="G8519" s="281">
        <f t="shared" si="2555"/>
        <v>0</v>
      </c>
    </row>
    <row r="8520" spans="1:7" s="218" customFormat="1" ht="24" customHeight="1" x14ac:dyDescent="0.2">
      <c r="A8520" s="213" t="str">
        <f t="shared" si="2551"/>
        <v/>
      </c>
      <c r="B8520" s="211" t="str">
        <f t="shared" si="2554"/>
        <v/>
      </c>
      <c r="C8520" s="212"/>
      <c r="D8520" s="213" t="str">
        <f t="shared" si="2552"/>
        <v/>
      </c>
      <c r="E8520" s="214"/>
      <c r="F8520" s="215">
        <f t="shared" si="2553"/>
        <v>0</v>
      </c>
      <c r="G8520" s="281">
        <f t="shared" si="2555"/>
        <v>0</v>
      </c>
    </row>
    <row r="8521" spans="1:7" s="218" customFormat="1" ht="24" customHeight="1" x14ac:dyDescent="0.2">
      <c r="A8521" s="213" t="str">
        <f t="shared" si="2551"/>
        <v/>
      </c>
      <c r="B8521" s="211" t="str">
        <f t="shared" si="2554"/>
        <v/>
      </c>
      <c r="C8521" s="212"/>
      <c r="D8521" s="213" t="str">
        <f t="shared" si="2552"/>
        <v/>
      </c>
      <c r="E8521" s="214"/>
      <c r="F8521" s="215">
        <f t="shared" si="2553"/>
        <v>0</v>
      </c>
      <c r="G8521" s="281">
        <f t="shared" si="2555"/>
        <v>0</v>
      </c>
    </row>
    <row r="8522" spans="1:7" s="218" customFormat="1" ht="24" customHeight="1" x14ac:dyDescent="0.2">
      <c r="A8522" s="213" t="str">
        <f t="shared" si="2551"/>
        <v/>
      </c>
      <c r="B8522" s="211" t="str">
        <f t="shared" si="2554"/>
        <v/>
      </c>
      <c r="C8522" s="212"/>
      <c r="D8522" s="213" t="str">
        <f t="shared" si="2552"/>
        <v/>
      </c>
      <c r="E8522" s="214"/>
      <c r="F8522" s="215">
        <f t="shared" si="2553"/>
        <v>0</v>
      </c>
      <c r="G8522" s="281">
        <f t="shared" si="2555"/>
        <v>0</v>
      </c>
    </row>
    <row r="8523" spans="1:7" s="218" customFormat="1" ht="24" customHeight="1" x14ac:dyDescent="0.2">
      <c r="A8523" s="213" t="str">
        <f t="shared" si="2551"/>
        <v/>
      </c>
      <c r="B8523" s="211" t="str">
        <f t="shared" si="2554"/>
        <v/>
      </c>
      <c r="C8523" s="212"/>
      <c r="D8523" s="213" t="str">
        <f t="shared" si="2552"/>
        <v/>
      </c>
      <c r="E8523" s="214"/>
      <c r="F8523" s="215">
        <f t="shared" si="2553"/>
        <v>0</v>
      </c>
      <c r="G8523" s="281">
        <f t="shared" si="2555"/>
        <v>0</v>
      </c>
    </row>
    <row r="8524" spans="1:7" s="218" customFormat="1" ht="24" customHeight="1" x14ac:dyDescent="0.2">
      <c r="A8524" s="213" t="str">
        <f t="shared" si="2551"/>
        <v/>
      </c>
      <c r="B8524" s="211" t="str">
        <f t="shared" si="2554"/>
        <v/>
      </c>
      <c r="C8524" s="212"/>
      <c r="D8524" s="213" t="str">
        <f t="shared" si="2552"/>
        <v/>
      </c>
      <c r="E8524" s="214"/>
      <c r="F8524" s="215">
        <f t="shared" si="2553"/>
        <v>0</v>
      </c>
      <c r="G8524" s="281">
        <f t="shared" si="2555"/>
        <v>0</v>
      </c>
    </row>
    <row r="8525" spans="1:7" s="218" customFormat="1" ht="24" customHeight="1" x14ac:dyDescent="0.2">
      <c r="A8525" s="213" t="str">
        <f t="shared" si="2551"/>
        <v/>
      </c>
      <c r="B8525" s="211" t="str">
        <f t="shared" si="2554"/>
        <v/>
      </c>
      <c r="C8525" s="212"/>
      <c r="D8525" s="213" t="str">
        <f t="shared" si="2552"/>
        <v/>
      </c>
      <c r="E8525" s="214"/>
      <c r="F8525" s="216">
        <f t="shared" si="2553"/>
        <v>0</v>
      </c>
      <c r="G8525" s="281">
        <f t="shared" si="2555"/>
        <v>0</v>
      </c>
    </row>
    <row r="8526" spans="1:7" ht="24" customHeight="1" x14ac:dyDescent="0.2">
      <c r="A8526" s="282"/>
      <c r="B8526" s="95"/>
      <c r="C8526" s="95"/>
      <c r="D8526" s="101"/>
      <c r="E8526" s="102"/>
      <c r="F8526" s="268" t="s">
        <v>31</v>
      </c>
      <c r="G8526" s="283">
        <f>SUBTOTAL(9,G8512:G8525)</f>
        <v>0</v>
      </c>
    </row>
    <row r="8527" spans="1:7" ht="24" customHeight="1" x14ac:dyDescent="0.2">
      <c r="A8527" s="282"/>
      <c r="B8527" s="95"/>
      <c r="C8527" s="266" t="s">
        <v>605</v>
      </c>
      <c r="D8527" s="101"/>
      <c r="E8527" s="102"/>
      <c r="F8527" s="103"/>
      <c r="G8527" s="284"/>
    </row>
    <row r="8528" spans="1:7" s="218" customFormat="1"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1">
        <f>ROUND(E8528*F8528,2)</f>
        <v>0</v>
      </c>
    </row>
    <row r="8529" spans="1:7" s="218" customFormat="1" ht="24" customHeight="1" x14ac:dyDescent="0.2">
      <c r="A8529" s="213" t="str">
        <f t="shared" si="2556"/>
        <v/>
      </c>
      <c r="B8529" s="211">
        <f t="shared" si="2557"/>
        <v>0</v>
      </c>
      <c r="C8529" s="212"/>
      <c r="D8529" s="213" t="str">
        <f t="shared" si="2558"/>
        <v/>
      </c>
      <c r="E8529" s="214"/>
      <c r="F8529" s="217">
        <f t="shared" si="2559"/>
        <v>0</v>
      </c>
      <c r="G8529" s="281">
        <f>ROUND(E8529*F8529,2)</f>
        <v>0</v>
      </c>
    </row>
    <row r="8530" spans="1:7" s="218" customFormat="1" ht="24" customHeight="1" x14ac:dyDescent="0.2">
      <c r="A8530" s="213" t="str">
        <f t="shared" si="2556"/>
        <v/>
      </c>
      <c r="B8530" s="211">
        <f t="shared" si="2557"/>
        <v>0</v>
      </c>
      <c r="C8530" s="212"/>
      <c r="D8530" s="213" t="str">
        <f t="shared" si="2558"/>
        <v/>
      </c>
      <c r="E8530" s="214"/>
      <c r="F8530" s="217">
        <f t="shared" si="2559"/>
        <v>0</v>
      </c>
      <c r="G8530" s="281">
        <f t="shared" ref="G8530:G8535" si="2560">ROUND(E8530*F8530,2)</f>
        <v>0</v>
      </c>
    </row>
    <row r="8531" spans="1:7" s="218" customFormat="1" ht="24" customHeight="1" x14ac:dyDescent="0.2">
      <c r="A8531" s="213" t="str">
        <f t="shared" si="2556"/>
        <v/>
      </c>
      <c r="B8531" s="211">
        <f t="shared" si="2557"/>
        <v>0</v>
      </c>
      <c r="C8531" s="212"/>
      <c r="D8531" s="213" t="str">
        <f t="shared" si="2558"/>
        <v/>
      </c>
      <c r="E8531" s="214"/>
      <c r="F8531" s="217">
        <f t="shared" si="2559"/>
        <v>0</v>
      </c>
      <c r="G8531" s="281">
        <f t="shared" si="2560"/>
        <v>0</v>
      </c>
    </row>
    <row r="8532" spans="1:7" s="218" customFormat="1" ht="24" customHeight="1" x14ac:dyDescent="0.2">
      <c r="A8532" s="213" t="str">
        <f t="shared" si="2556"/>
        <v/>
      </c>
      <c r="B8532" s="211">
        <f t="shared" si="2557"/>
        <v>0</v>
      </c>
      <c r="C8532" s="212"/>
      <c r="D8532" s="213" t="str">
        <f t="shared" si="2558"/>
        <v/>
      </c>
      <c r="E8532" s="214"/>
      <c r="F8532" s="215">
        <f t="shared" si="2559"/>
        <v>0</v>
      </c>
      <c r="G8532" s="281">
        <f t="shared" si="2560"/>
        <v>0</v>
      </c>
    </row>
    <row r="8533" spans="1:7" s="218" customFormat="1" ht="24" customHeight="1" x14ac:dyDescent="0.2">
      <c r="A8533" s="213" t="str">
        <f t="shared" si="2556"/>
        <v/>
      </c>
      <c r="B8533" s="211">
        <f t="shared" si="2557"/>
        <v>0</v>
      </c>
      <c r="C8533" s="212"/>
      <c r="D8533" s="213" t="str">
        <f t="shared" si="2558"/>
        <v/>
      </c>
      <c r="E8533" s="214"/>
      <c r="F8533" s="215">
        <f t="shared" si="2559"/>
        <v>0</v>
      </c>
      <c r="G8533" s="281">
        <f t="shared" si="2560"/>
        <v>0</v>
      </c>
    </row>
    <row r="8534" spans="1:7" s="218" customFormat="1" ht="24" customHeight="1" x14ac:dyDescent="0.2">
      <c r="A8534" s="213" t="str">
        <f t="shared" si="2556"/>
        <v/>
      </c>
      <c r="B8534" s="211">
        <f t="shared" si="2557"/>
        <v>0</v>
      </c>
      <c r="C8534" s="212"/>
      <c r="D8534" s="213" t="str">
        <f t="shared" si="2558"/>
        <v/>
      </c>
      <c r="E8534" s="214"/>
      <c r="F8534" s="215">
        <f t="shared" si="2559"/>
        <v>0</v>
      </c>
      <c r="G8534" s="281">
        <f t="shared" si="2560"/>
        <v>0</v>
      </c>
    </row>
    <row r="8535" spans="1:7" s="218" customFormat="1" ht="24" customHeight="1" x14ac:dyDescent="0.2">
      <c r="A8535" s="213" t="str">
        <f t="shared" si="2556"/>
        <v/>
      </c>
      <c r="B8535" s="211">
        <f t="shared" si="2557"/>
        <v>0</v>
      </c>
      <c r="C8535" s="212"/>
      <c r="D8535" s="213" t="str">
        <f t="shared" si="2558"/>
        <v/>
      </c>
      <c r="E8535" s="214"/>
      <c r="F8535" s="215">
        <f t="shared" si="2559"/>
        <v>0</v>
      </c>
      <c r="G8535" s="281">
        <f t="shared" si="2560"/>
        <v>0</v>
      </c>
    </row>
    <row r="8536" spans="1:7" ht="24" customHeight="1" x14ac:dyDescent="0.2">
      <c r="A8536" s="282"/>
      <c r="B8536" s="95"/>
      <c r="C8536" s="95"/>
      <c r="D8536" s="101"/>
      <c r="E8536" s="102"/>
      <c r="F8536" s="268" t="s">
        <v>32</v>
      </c>
      <c r="G8536" s="283">
        <f>SUBTOTAL(9,G8528:G8535)</f>
        <v>0</v>
      </c>
    </row>
    <row r="8537" spans="1:7" ht="24" customHeight="1" x14ac:dyDescent="0.2">
      <c r="A8537" s="282"/>
      <c r="B8537" s="95"/>
      <c r="C8537" s="266" t="s">
        <v>606</v>
      </c>
      <c r="D8537" s="101"/>
      <c r="E8537" s="102"/>
      <c r="F8537" s="103"/>
      <c r="G8537" s="284"/>
    </row>
    <row r="8538" spans="1:7" s="218" customFormat="1"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1">
        <f t="shared" ref="G8538:G8546" si="2565">ROUND(E8538*F8538,2)</f>
        <v>0</v>
      </c>
    </row>
    <row r="8539" spans="1:7" s="218" customFormat="1" ht="24" customHeight="1" x14ac:dyDescent="0.2">
      <c r="A8539" s="213" t="str">
        <f t="shared" si="2561"/>
        <v/>
      </c>
      <c r="B8539" s="211" t="str">
        <f t="shared" si="2562"/>
        <v/>
      </c>
      <c r="C8539" s="212"/>
      <c r="D8539" s="213" t="str">
        <f t="shared" si="2563"/>
        <v/>
      </c>
      <c r="E8539" s="214"/>
      <c r="F8539" s="215">
        <f t="shared" si="2564"/>
        <v>0</v>
      </c>
      <c r="G8539" s="281">
        <f t="shared" si="2565"/>
        <v>0</v>
      </c>
    </row>
    <row r="8540" spans="1:7" s="218" customFormat="1" ht="24" customHeight="1" x14ac:dyDescent="0.2">
      <c r="A8540" s="213" t="str">
        <f t="shared" si="2561"/>
        <v/>
      </c>
      <c r="B8540" s="211" t="str">
        <f t="shared" si="2562"/>
        <v/>
      </c>
      <c r="C8540" s="212"/>
      <c r="D8540" s="213" t="str">
        <f t="shared" si="2563"/>
        <v/>
      </c>
      <c r="E8540" s="214"/>
      <c r="F8540" s="215">
        <f t="shared" si="2564"/>
        <v>0</v>
      </c>
      <c r="G8540" s="281">
        <f t="shared" si="2565"/>
        <v>0</v>
      </c>
    </row>
    <row r="8541" spans="1:7" s="218" customFormat="1" ht="24" customHeight="1" x14ac:dyDescent="0.2">
      <c r="A8541" s="213" t="str">
        <f t="shared" si="2561"/>
        <v/>
      </c>
      <c r="B8541" s="211" t="str">
        <f t="shared" si="2562"/>
        <v/>
      </c>
      <c r="C8541" s="212"/>
      <c r="D8541" s="213" t="str">
        <f t="shared" si="2563"/>
        <v/>
      </c>
      <c r="E8541" s="214"/>
      <c r="F8541" s="215">
        <f t="shared" si="2564"/>
        <v>0</v>
      </c>
      <c r="G8541" s="281">
        <f t="shared" si="2565"/>
        <v>0</v>
      </c>
    </row>
    <row r="8542" spans="1:7" s="218" customFormat="1" ht="24" customHeight="1" x14ac:dyDescent="0.2">
      <c r="A8542" s="213" t="str">
        <f t="shared" si="2561"/>
        <v/>
      </c>
      <c r="B8542" s="211" t="str">
        <f t="shared" si="2562"/>
        <v/>
      </c>
      <c r="C8542" s="212"/>
      <c r="D8542" s="213" t="str">
        <f t="shared" si="2563"/>
        <v/>
      </c>
      <c r="E8542" s="214"/>
      <c r="F8542" s="215">
        <f t="shared" si="2564"/>
        <v>0</v>
      </c>
      <c r="G8542" s="281">
        <f t="shared" si="2565"/>
        <v>0</v>
      </c>
    </row>
    <row r="8543" spans="1:7" s="218" customFormat="1" ht="24" customHeight="1" x14ac:dyDescent="0.2">
      <c r="A8543" s="213" t="str">
        <f t="shared" si="2561"/>
        <v/>
      </c>
      <c r="B8543" s="211" t="str">
        <f t="shared" si="2562"/>
        <v/>
      </c>
      <c r="C8543" s="212"/>
      <c r="D8543" s="213" t="str">
        <f t="shared" si="2563"/>
        <v/>
      </c>
      <c r="E8543" s="214"/>
      <c r="F8543" s="215">
        <f t="shared" si="2564"/>
        <v>0</v>
      </c>
      <c r="G8543" s="281">
        <f t="shared" si="2565"/>
        <v>0</v>
      </c>
    </row>
    <row r="8544" spans="1:7" s="218" customFormat="1" ht="24" customHeight="1" x14ac:dyDescent="0.2">
      <c r="A8544" s="213" t="str">
        <f t="shared" si="2561"/>
        <v/>
      </c>
      <c r="B8544" s="211" t="str">
        <f t="shared" si="2562"/>
        <v/>
      </c>
      <c r="C8544" s="212"/>
      <c r="D8544" s="213" t="str">
        <f t="shared" si="2563"/>
        <v/>
      </c>
      <c r="E8544" s="214"/>
      <c r="F8544" s="215">
        <f t="shared" si="2564"/>
        <v>0</v>
      </c>
      <c r="G8544" s="281">
        <f t="shared" si="2565"/>
        <v>0</v>
      </c>
    </row>
    <row r="8545" spans="1:123" s="218" customFormat="1" ht="24" customHeight="1" x14ac:dyDescent="0.2">
      <c r="A8545" s="213" t="str">
        <f t="shared" si="2561"/>
        <v/>
      </c>
      <c r="B8545" s="211" t="str">
        <f t="shared" si="2562"/>
        <v/>
      </c>
      <c r="C8545" s="212"/>
      <c r="D8545" s="213" t="str">
        <f t="shared" si="2563"/>
        <v/>
      </c>
      <c r="E8545" s="214"/>
      <c r="F8545" s="215">
        <f t="shared" si="2564"/>
        <v>0</v>
      </c>
      <c r="G8545" s="281">
        <f t="shared" si="2565"/>
        <v>0</v>
      </c>
    </row>
    <row r="8546" spans="1:123" s="218" customFormat="1" ht="24" customHeight="1" x14ac:dyDescent="0.2">
      <c r="A8546" s="213" t="str">
        <f t="shared" si="2561"/>
        <v/>
      </c>
      <c r="B8546" s="211" t="str">
        <f t="shared" si="2562"/>
        <v/>
      </c>
      <c r="C8546" s="212"/>
      <c r="D8546" s="213" t="str">
        <f t="shared" si="2563"/>
        <v/>
      </c>
      <c r="E8546" s="214"/>
      <c r="F8546" s="215">
        <f t="shared" si="2564"/>
        <v>0</v>
      </c>
      <c r="G8546" s="281">
        <f t="shared" si="2565"/>
        <v>0</v>
      </c>
    </row>
    <row r="8547" spans="1:123" ht="24" customHeight="1" x14ac:dyDescent="0.2">
      <c r="A8547" s="285"/>
      <c r="B8547" s="101"/>
      <c r="C8547" s="95"/>
      <c r="D8547" s="101"/>
      <c r="E8547" s="102"/>
      <c r="F8547" s="268" t="s">
        <v>33</v>
      </c>
      <c r="G8547" s="283">
        <f>SUBTOTAL(9,G8538:G8546)</f>
        <v>0</v>
      </c>
    </row>
    <row r="8548" spans="1:123" ht="24" customHeight="1" x14ac:dyDescent="0.2">
      <c r="A8548" s="286"/>
      <c r="B8548" s="101"/>
      <c r="C8548" s="95"/>
      <c r="D8548" s="101"/>
      <c r="E8548" s="102"/>
      <c r="F8548" s="103"/>
      <c r="G8548" s="284"/>
    </row>
    <row r="8549" spans="1:123" ht="24" customHeight="1" x14ac:dyDescent="0.2">
      <c r="A8549" s="287" t="str">
        <f>B8507</f>
        <v/>
      </c>
      <c r="B8549" s="288" t="str">
        <f>C8507</f>
        <v/>
      </c>
      <c r="C8549" s="109"/>
      <c r="D8549" s="109" t="s">
        <v>34</v>
      </c>
      <c r="E8549" s="110"/>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7" t="str">
        <f>Comitente</f>
        <v>CA.ME. SAN JUAN SOCIEDAD DEL ESTADO</v>
      </c>
      <c r="C8552" s="92"/>
      <c r="D8552" s="98"/>
      <c r="E8552" s="98"/>
      <c r="F8552" s="99"/>
      <c r="G8552" s="273"/>
    </row>
    <row r="8553" spans="1:123" ht="24" customHeight="1" x14ac:dyDescent="0.2">
      <c r="A8553" s="272" t="s">
        <v>603</v>
      </c>
      <c r="B8553" s="97">
        <f>Contratista</f>
        <v>0</v>
      </c>
      <c r="C8553" s="93"/>
      <c r="D8553" s="93"/>
      <c r="E8553" s="93"/>
      <c r="F8553" s="100"/>
      <c r="G8553" s="274"/>
    </row>
    <row r="8554" spans="1:123" ht="24" customHeight="1" x14ac:dyDescent="0.2">
      <c r="A8554" s="272" t="s">
        <v>24</v>
      </c>
      <c r="B8554" s="97" t="str">
        <f>Obra</f>
        <v>CIERRE PERIMETRAL - OBRA CIVIL Ca.Me. SAN JUAN S.E.</v>
      </c>
      <c r="C8554" s="93"/>
      <c r="D8554" s="93"/>
      <c r="E8554" s="93"/>
      <c r="F8554" s="100" t="s">
        <v>38</v>
      </c>
      <c r="G8554" s="275">
        <f>Fecha_Base</f>
        <v>44711</v>
      </c>
    </row>
    <row r="8555" spans="1:123" ht="24" customHeight="1" x14ac:dyDescent="0.2">
      <c r="A8555" s="276" t="s">
        <v>601</v>
      </c>
      <c r="B8555" s="94" t="str">
        <f>Ubicación</f>
        <v>DEPARTAMENTO SARMIENTO</v>
      </c>
      <c r="C8555" s="94"/>
      <c r="D8555" s="101"/>
      <c r="E8555" s="102"/>
      <c r="F8555" s="103"/>
      <c r="G8555" s="277"/>
    </row>
    <row r="8556" spans="1:123" ht="24" customHeight="1" x14ac:dyDescent="0.2">
      <c r="A8556" s="276" t="s">
        <v>39</v>
      </c>
      <c r="B8556" s="104" t="str">
        <f>IFERROR(VALUE(LEFT(B8557,FIND(".",B8557)-1)),"")</f>
        <v/>
      </c>
      <c r="C8556" s="95" t="str">
        <f>IFERROR(VLOOKUP(B8556,Tabla_CyP,2,FALSE),"")</f>
        <v/>
      </c>
      <c r="D8556" s="95"/>
      <c r="E8556" s="102"/>
      <c r="F8556" s="103"/>
      <c r="G8556" s="277"/>
    </row>
    <row r="8557" spans="1:123" ht="24" customHeight="1" x14ac:dyDescent="0.2">
      <c r="A8557" s="276" t="s">
        <v>25</v>
      </c>
      <c r="B8557" s="105" t="str">
        <f>IFERROR(VLOOKUP(COUNTIF($A$1:A8557,"ANALISIS DE PRECIOS"),Tabla_NumeroItem,2,FALSE),"")</f>
        <v/>
      </c>
      <c r="C8557" s="95" t="str">
        <f>IFERROR(VLOOKUP(B8557,Tabla_CyP,2,FALSE),"")</f>
        <v/>
      </c>
      <c r="D8557" s="101"/>
      <c r="E8557" s="102"/>
      <c r="F8557" s="100" t="s">
        <v>26</v>
      </c>
      <c r="G8557" s="278" t="str">
        <f>IFERROR(VLOOKUP(B8557,Tabla_CyP,4,FALSE),"")</f>
        <v/>
      </c>
    </row>
    <row r="8558" spans="1:123" ht="24" customHeight="1" x14ac:dyDescent="0.2">
      <c r="A8558" s="276"/>
      <c r="B8558" s="94"/>
      <c r="C8558" s="95"/>
      <c r="D8558" s="101"/>
      <c r="E8558" s="102"/>
      <c r="F8558" s="103"/>
      <c r="G8558" s="277"/>
    </row>
    <row r="8559" spans="1:123" ht="24" customHeight="1" x14ac:dyDescent="0.2">
      <c r="A8559" s="378" t="s">
        <v>507</v>
      </c>
      <c r="B8559" s="379"/>
      <c r="C8559" s="380" t="s">
        <v>0</v>
      </c>
      <c r="D8559" s="380" t="s">
        <v>27</v>
      </c>
      <c r="E8559" s="386" t="s">
        <v>28</v>
      </c>
      <c r="F8559" s="388" t="s">
        <v>29</v>
      </c>
      <c r="G8559" s="388" t="s">
        <v>30</v>
      </c>
    </row>
    <row r="8560" spans="1:123" s="107" customFormat="1" ht="24" customHeight="1" x14ac:dyDescent="0.2">
      <c r="A8560" s="106" t="s">
        <v>508</v>
      </c>
      <c r="B8560" s="106" t="s">
        <v>509</v>
      </c>
      <c r="C8560" s="381"/>
      <c r="D8560" s="381"/>
      <c r="E8560" s="387"/>
      <c r="F8560" s="389"/>
      <c r="G8560" s="389"/>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customHeight="1" x14ac:dyDescent="0.2">
      <c r="A8561" s="279"/>
      <c r="B8561" s="108"/>
      <c r="C8561" s="267" t="s">
        <v>604</v>
      </c>
      <c r="D8561" s="109"/>
      <c r="E8561" s="110"/>
      <c r="F8561" s="111"/>
      <c r="G8561" s="280"/>
    </row>
    <row r="8562" spans="1:7" s="218" customFormat="1"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1">
        <f>ROUND(E8562*F8562,2)</f>
        <v>0</v>
      </c>
    </row>
    <row r="8563" spans="1:7" s="218" customFormat="1"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1">
        <f t="shared" ref="G8563:G8575" si="2570">ROUND(E8563*F8563,2)</f>
        <v>0</v>
      </c>
    </row>
    <row r="8564" spans="1:7" s="218" customFormat="1" ht="24" customHeight="1" x14ac:dyDescent="0.2">
      <c r="A8564" s="213" t="str">
        <f t="shared" si="2566"/>
        <v/>
      </c>
      <c r="B8564" s="211" t="str">
        <f t="shared" si="2569"/>
        <v/>
      </c>
      <c r="C8564" s="212"/>
      <c r="D8564" s="213" t="str">
        <f t="shared" si="2567"/>
        <v/>
      </c>
      <c r="E8564" s="214"/>
      <c r="F8564" s="215">
        <f t="shared" si="2568"/>
        <v>0</v>
      </c>
      <c r="G8564" s="281">
        <f t="shared" si="2570"/>
        <v>0</v>
      </c>
    </row>
    <row r="8565" spans="1:7" s="218" customFormat="1" ht="24" customHeight="1" x14ac:dyDescent="0.2">
      <c r="A8565" s="213" t="str">
        <f t="shared" si="2566"/>
        <v/>
      </c>
      <c r="B8565" s="211" t="str">
        <f t="shared" si="2569"/>
        <v/>
      </c>
      <c r="C8565" s="212"/>
      <c r="D8565" s="213" t="str">
        <f t="shared" si="2567"/>
        <v/>
      </c>
      <c r="E8565" s="214"/>
      <c r="F8565" s="215">
        <f t="shared" si="2568"/>
        <v>0</v>
      </c>
      <c r="G8565" s="281">
        <f t="shared" si="2570"/>
        <v>0</v>
      </c>
    </row>
    <row r="8566" spans="1:7" s="218" customFormat="1" ht="24" customHeight="1" x14ac:dyDescent="0.2">
      <c r="A8566" s="213" t="str">
        <f t="shared" si="2566"/>
        <v/>
      </c>
      <c r="B8566" s="211" t="str">
        <f t="shared" si="2569"/>
        <v/>
      </c>
      <c r="C8566" s="212"/>
      <c r="D8566" s="213" t="str">
        <f t="shared" si="2567"/>
        <v/>
      </c>
      <c r="E8566" s="214"/>
      <c r="F8566" s="215">
        <f t="shared" si="2568"/>
        <v>0</v>
      </c>
      <c r="G8566" s="281">
        <f t="shared" si="2570"/>
        <v>0</v>
      </c>
    </row>
    <row r="8567" spans="1:7" s="218" customFormat="1" ht="24" customHeight="1" x14ac:dyDescent="0.2">
      <c r="A8567" s="213" t="str">
        <f t="shared" si="2566"/>
        <v/>
      </c>
      <c r="B8567" s="211" t="str">
        <f t="shared" si="2569"/>
        <v/>
      </c>
      <c r="C8567" s="212"/>
      <c r="D8567" s="213" t="str">
        <f t="shared" si="2567"/>
        <v/>
      </c>
      <c r="E8567" s="214"/>
      <c r="F8567" s="215">
        <f t="shared" si="2568"/>
        <v>0</v>
      </c>
      <c r="G8567" s="281">
        <f t="shared" si="2570"/>
        <v>0</v>
      </c>
    </row>
    <row r="8568" spans="1:7" s="218" customFormat="1" ht="24" customHeight="1" x14ac:dyDescent="0.2">
      <c r="A8568" s="213" t="str">
        <f t="shared" si="2566"/>
        <v/>
      </c>
      <c r="B8568" s="211" t="str">
        <f t="shared" si="2569"/>
        <v/>
      </c>
      <c r="C8568" s="212"/>
      <c r="D8568" s="213" t="str">
        <f t="shared" si="2567"/>
        <v/>
      </c>
      <c r="E8568" s="214"/>
      <c r="F8568" s="215">
        <f t="shared" si="2568"/>
        <v>0</v>
      </c>
      <c r="G8568" s="281">
        <f t="shared" si="2570"/>
        <v>0</v>
      </c>
    </row>
    <row r="8569" spans="1:7" s="218" customFormat="1" ht="24" customHeight="1" x14ac:dyDescent="0.2">
      <c r="A8569" s="213" t="str">
        <f t="shared" si="2566"/>
        <v/>
      </c>
      <c r="B8569" s="211" t="str">
        <f t="shared" si="2569"/>
        <v/>
      </c>
      <c r="C8569" s="212"/>
      <c r="D8569" s="213" t="str">
        <f t="shared" si="2567"/>
        <v/>
      </c>
      <c r="E8569" s="214"/>
      <c r="F8569" s="215">
        <f t="shared" si="2568"/>
        <v>0</v>
      </c>
      <c r="G8569" s="281">
        <f t="shared" si="2570"/>
        <v>0</v>
      </c>
    </row>
    <row r="8570" spans="1:7" s="218" customFormat="1" ht="24" customHeight="1" x14ac:dyDescent="0.2">
      <c r="A8570" s="213" t="str">
        <f t="shared" si="2566"/>
        <v/>
      </c>
      <c r="B8570" s="211" t="str">
        <f t="shared" si="2569"/>
        <v/>
      </c>
      <c r="C8570" s="212"/>
      <c r="D8570" s="213" t="str">
        <f t="shared" si="2567"/>
        <v/>
      </c>
      <c r="E8570" s="214"/>
      <c r="F8570" s="215">
        <f t="shared" si="2568"/>
        <v>0</v>
      </c>
      <c r="G8570" s="281">
        <f t="shared" si="2570"/>
        <v>0</v>
      </c>
    </row>
    <row r="8571" spans="1:7" s="218" customFormat="1" ht="24" customHeight="1" x14ac:dyDescent="0.2">
      <c r="A8571" s="213" t="str">
        <f t="shared" si="2566"/>
        <v/>
      </c>
      <c r="B8571" s="211" t="str">
        <f t="shared" si="2569"/>
        <v/>
      </c>
      <c r="C8571" s="212"/>
      <c r="D8571" s="213" t="str">
        <f t="shared" si="2567"/>
        <v/>
      </c>
      <c r="E8571" s="214"/>
      <c r="F8571" s="215">
        <f t="shared" si="2568"/>
        <v>0</v>
      </c>
      <c r="G8571" s="281">
        <f t="shared" si="2570"/>
        <v>0</v>
      </c>
    </row>
    <row r="8572" spans="1:7" s="218" customFormat="1" ht="24" customHeight="1" x14ac:dyDescent="0.2">
      <c r="A8572" s="213" t="str">
        <f t="shared" si="2566"/>
        <v/>
      </c>
      <c r="B8572" s="211" t="str">
        <f t="shared" si="2569"/>
        <v/>
      </c>
      <c r="C8572" s="212"/>
      <c r="D8572" s="213" t="str">
        <f t="shared" si="2567"/>
        <v/>
      </c>
      <c r="E8572" s="214"/>
      <c r="F8572" s="215">
        <f t="shared" si="2568"/>
        <v>0</v>
      </c>
      <c r="G8572" s="281">
        <f t="shared" si="2570"/>
        <v>0</v>
      </c>
    </row>
    <row r="8573" spans="1:7" s="218" customFormat="1" ht="24" customHeight="1" x14ac:dyDescent="0.2">
      <c r="A8573" s="213" t="str">
        <f t="shared" si="2566"/>
        <v/>
      </c>
      <c r="B8573" s="211" t="str">
        <f t="shared" si="2569"/>
        <v/>
      </c>
      <c r="C8573" s="212"/>
      <c r="D8573" s="213" t="str">
        <f t="shared" si="2567"/>
        <v/>
      </c>
      <c r="E8573" s="214"/>
      <c r="F8573" s="215">
        <f t="shared" si="2568"/>
        <v>0</v>
      </c>
      <c r="G8573" s="281">
        <f t="shared" si="2570"/>
        <v>0</v>
      </c>
    </row>
    <row r="8574" spans="1:7" s="218" customFormat="1" ht="24" customHeight="1" x14ac:dyDescent="0.2">
      <c r="A8574" s="213" t="str">
        <f t="shared" si="2566"/>
        <v/>
      </c>
      <c r="B8574" s="211" t="str">
        <f t="shared" si="2569"/>
        <v/>
      </c>
      <c r="C8574" s="212"/>
      <c r="D8574" s="213" t="str">
        <f t="shared" si="2567"/>
        <v/>
      </c>
      <c r="E8574" s="214"/>
      <c r="F8574" s="215">
        <f t="shared" si="2568"/>
        <v>0</v>
      </c>
      <c r="G8574" s="281">
        <f t="shared" si="2570"/>
        <v>0</v>
      </c>
    </row>
    <row r="8575" spans="1:7" s="218" customFormat="1" ht="24" customHeight="1" x14ac:dyDescent="0.2">
      <c r="A8575" s="213" t="str">
        <f t="shared" si="2566"/>
        <v/>
      </c>
      <c r="B8575" s="211" t="str">
        <f t="shared" si="2569"/>
        <v/>
      </c>
      <c r="C8575" s="212"/>
      <c r="D8575" s="213" t="str">
        <f t="shared" si="2567"/>
        <v/>
      </c>
      <c r="E8575" s="214"/>
      <c r="F8575" s="216">
        <f t="shared" si="2568"/>
        <v>0</v>
      </c>
      <c r="G8575" s="281">
        <f t="shared" si="2570"/>
        <v>0</v>
      </c>
    </row>
    <row r="8576" spans="1:7" ht="24" customHeight="1" x14ac:dyDescent="0.2">
      <c r="A8576" s="282"/>
      <c r="B8576" s="95"/>
      <c r="C8576" s="95"/>
      <c r="D8576" s="101"/>
      <c r="E8576" s="102"/>
      <c r="F8576" s="268" t="s">
        <v>31</v>
      </c>
      <c r="G8576" s="283">
        <f>SUBTOTAL(9,G8562:G8575)</f>
        <v>0</v>
      </c>
    </row>
    <row r="8577" spans="1:7" ht="24" customHeight="1" x14ac:dyDescent="0.2">
      <c r="A8577" s="282"/>
      <c r="B8577" s="95"/>
      <c r="C8577" s="266" t="s">
        <v>605</v>
      </c>
      <c r="D8577" s="101"/>
      <c r="E8577" s="102"/>
      <c r="F8577" s="103"/>
      <c r="G8577" s="284"/>
    </row>
    <row r="8578" spans="1:7" s="218" customFormat="1"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1">
        <f>ROUND(E8578*F8578,2)</f>
        <v>0</v>
      </c>
    </row>
    <row r="8579" spans="1:7" s="218" customFormat="1" ht="24" customHeight="1" x14ac:dyDescent="0.2">
      <c r="A8579" s="213" t="str">
        <f t="shared" si="2571"/>
        <v/>
      </c>
      <c r="B8579" s="211">
        <f t="shared" si="2572"/>
        <v>0</v>
      </c>
      <c r="C8579" s="212"/>
      <c r="D8579" s="213" t="str">
        <f t="shared" si="2573"/>
        <v/>
      </c>
      <c r="E8579" s="214"/>
      <c r="F8579" s="217">
        <f t="shared" si="2574"/>
        <v>0</v>
      </c>
      <c r="G8579" s="281">
        <f>ROUND(E8579*F8579,2)</f>
        <v>0</v>
      </c>
    </row>
    <row r="8580" spans="1:7" s="218" customFormat="1" ht="24" customHeight="1" x14ac:dyDescent="0.2">
      <c r="A8580" s="213" t="str">
        <f t="shared" si="2571"/>
        <v/>
      </c>
      <c r="B8580" s="211">
        <f t="shared" si="2572"/>
        <v>0</v>
      </c>
      <c r="C8580" s="212"/>
      <c r="D8580" s="213" t="str">
        <f t="shared" si="2573"/>
        <v/>
      </c>
      <c r="E8580" s="214"/>
      <c r="F8580" s="217">
        <f t="shared" si="2574"/>
        <v>0</v>
      </c>
      <c r="G8580" s="281">
        <f t="shared" ref="G8580:G8585" si="2575">ROUND(E8580*F8580,2)</f>
        <v>0</v>
      </c>
    </row>
    <row r="8581" spans="1:7" s="218" customFormat="1" ht="24" customHeight="1" x14ac:dyDescent="0.2">
      <c r="A8581" s="213" t="str">
        <f t="shared" si="2571"/>
        <v/>
      </c>
      <c r="B8581" s="211">
        <f t="shared" si="2572"/>
        <v>0</v>
      </c>
      <c r="C8581" s="212"/>
      <c r="D8581" s="213" t="str">
        <f t="shared" si="2573"/>
        <v/>
      </c>
      <c r="E8581" s="214"/>
      <c r="F8581" s="217">
        <f t="shared" si="2574"/>
        <v>0</v>
      </c>
      <c r="G8581" s="281">
        <f t="shared" si="2575"/>
        <v>0</v>
      </c>
    </row>
    <row r="8582" spans="1:7" s="218" customFormat="1" ht="24" customHeight="1" x14ac:dyDescent="0.2">
      <c r="A8582" s="213" t="str">
        <f t="shared" si="2571"/>
        <v/>
      </c>
      <c r="B8582" s="211">
        <f t="shared" si="2572"/>
        <v>0</v>
      </c>
      <c r="C8582" s="212"/>
      <c r="D8582" s="213" t="str">
        <f t="shared" si="2573"/>
        <v/>
      </c>
      <c r="E8582" s="214"/>
      <c r="F8582" s="215">
        <f t="shared" si="2574"/>
        <v>0</v>
      </c>
      <c r="G8582" s="281">
        <f t="shared" si="2575"/>
        <v>0</v>
      </c>
    </row>
    <row r="8583" spans="1:7" s="218" customFormat="1" ht="24" customHeight="1" x14ac:dyDescent="0.2">
      <c r="A8583" s="213" t="str">
        <f t="shared" si="2571"/>
        <v/>
      </c>
      <c r="B8583" s="211">
        <f t="shared" si="2572"/>
        <v>0</v>
      </c>
      <c r="C8583" s="212"/>
      <c r="D8583" s="213" t="str">
        <f t="shared" si="2573"/>
        <v/>
      </c>
      <c r="E8583" s="214"/>
      <c r="F8583" s="215">
        <f t="shared" si="2574"/>
        <v>0</v>
      </c>
      <c r="G8583" s="281">
        <f t="shared" si="2575"/>
        <v>0</v>
      </c>
    </row>
    <row r="8584" spans="1:7" s="218" customFormat="1" ht="24" customHeight="1" x14ac:dyDescent="0.2">
      <c r="A8584" s="213" t="str">
        <f t="shared" si="2571"/>
        <v/>
      </c>
      <c r="B8584" s="211">
        <f t="shared" si="2572"/>
        <v>0</v>
      </c>
      <c r="C8584" s="212"/>
      <c r="D8584" s="213" t="str">
        <f t="shared" si="2573"/>
        <v/>
      </c>
      <c r="E8584" s="214"/>
      <c r="F8584" s="215">
        <f t="shared" si="2574"/>
        <v>0</v>
      </c>
      <c r="G8584" s="281">
        <f t="shared" si="2575"/>
        <v>0</v>
      </c>
    </row>
    <row r="8585" spans="1:7" s="218" customFormat="1" ht="24" customHeight="1" x14ac:dyDescent="0.2">
      <c r="A8585" s="213" t="str">
        <f t="shared" si="2571"/>
        <v/>
      </c>
      <c r="B8585" s="211">
        <f t="shared" si="2572"/>
        <v>0</v>
      </c>
      <c r="C8585" s="212"/>
      <c r="D8585" s="213" t="str">
        <f t="shared" si="2573"/>
        <v/>
      </c>
      <c r="E8585" s="214"/>
      <c r="F8585" s="215">
        <f t="shared" si="2574"/>
        <v>0</v>
      </c>
      <c r="G8585" s="281">
        <f t="shared" si="2575"/>
        <v>0</v>
      </c>
    </row>
    <row r="8586" spans="1:7" ht="24" customHeight="1" x14ac:dyDescent="0.2">
      <c r="A8586" s="282"/>
      <c r="B8586" s="95"/>
      <c r="C8586" s="95"/>
      <c r="D8586" s="101"/>
      <c r="E8586" s="102"/>
      <c r="F8586" s="268" t="s">
        <v>32</v>
      </c>
      <c r="G8586" s="283">
        <f>SUBTOTAL(9,G8578:G8585)</f>
        <v>0</v>
      </c>
    </row>
    <row r="8587" spans="1:7" ht="24" customHeight="1" x14ac:dyDescent="0.2">
      <c r="A8587" s="282"/>
      <c r="B8587" s="95"/>
      <c r="C8587" s="266" t="s">
        <v>606</v>
      </c>
      <c r="D8587" s="101"/>
      <c r="E8587" s="102"/>
      <c r="F8587" s="103"/>
      <c r="G8587" s="284"/>
    </row>
    <row r="8588" spans="1:7" s="218" customFormat="1"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1">
        <f t="shared" ref="G8588:G8596" si="2580">ROUND(E8588*F8588,2)</f>
        <v>0</v>
      </c>
    </row>
    <row r="8589" spans="1:7" s="218" customFormat="1" ht="24" customHeight="1" x14ac:dyDescent="0.2">
      <c r="A8589" s="213" t="str">
        <f t="shared" si="2576"/>
        <v/>
      </c>
      <c r="B8589" s="211" t="str">
        <f t="shared" si="2577"/>
        <v/>
      </c>
      <c r="C8589" s="212"/>
      <c r="D8589" s="213" t="str">
        <f t="shared" si="2578"/>
        <v/>
      </c>
      <c r="E8589" s="214"/>
      <c r="F8589" s="215">
        <f t="shared" si="2579"/>
        <v>0</v>
      </c>
      <c r="G8589" s="281">
        <f t="shared" si="2580"/>
        <v>0</v>
      </c>
    </row>
    <row r="8590" spans="1:7" s="218" customFormat="1" ht="24" customHeight="1" x14ac:dyDescent="0.2">
      <c r="A8590" s="213" t="str">
        <f t="shared" si="2576"/>
        <v/>
      </c>
      <c r="B8590" s="211" t="str">
        <f t="shared" si="2577"/>
        <v/>
      </c>
      <c r="C8590" s="212"/>
      <c r="D8590" s="213" t="str">
        <f t="shared" si="2578"/>
        <v/>
      </c>
      <c r="E8590" s="214"/>
      <c r="F8590" s="215">
        <f t="shared" si="2579"/>
        <v>0</v>
      </c>
      <c r="G8590" s="281">
        <f t="shared" si="2580"/>
        <v>0</v>
      </c>
    </row>
    <row r="8591" spans="1:7" s="218" customFormat="1" ht="24" customHeight="1" x14ac:dyDescent="0.2">
      <c r="A8591" s="213" t="str">
        <f t="shared" si="2576"/>
        <v/>
      </c>
      <c r="B8591" s="211" t="str">
        <f t="shared" si="2577"/>
        <v/>
      </c>
      <c r="C8591" s="212"/>
      <c r="D8591" s="213" t="str">
        <f t="shared" si="2578"/>
        <v/>
      </c>
      <c r="E8591" s="214"/>
      <c r="F8591" s="215">
        <f t="shared" si="2579"/>
        <v>0</v>
      </c>
      <c r="G8591" s="281">
        <f t="shared" si="2580"/>
        <v>0</v>
      </c>
    </row>
    <row r="8592" spans="1:7" s="218" customFormat="1" ht="24" customHeight="1" x14ac:dyDescent="0.2">
      <c r="A8592" s="213" t="str">
        <f t="shared" si="2576"/>
        <v/>
      </c>
      <c r="B8592" s="211" t="str">
        <f t="shared" si="2577"/>
        <v/>
      </c>
      <c r="C8592" s="212"/>
      <c r="D8592" s="213" t="str">
        <f t="shared" si="2578"/>
        <v/>
      </c>
      <c r="E8592" s="214"/>
      <c r="F8592" s="215">
        <f t="shared" si="2579"/>
        <v>0</v>
      </c>
      <c r="G8592" s="281">
        <f t="shared" si="2580"/>
        <v>0</v>
      </c>
    </row>
    <row r="8593" spans="1:7" s="218" customFormat="1" ht="24" customHeight="1" x14ac:dyDescent="0.2">
      <c r="A8593" s="213" t="str">
        <f t="shared" si="2576"/>
        <v/>
      </c>
      <c r="B8593" s="211" t="str">
        <f t="shared" si="2577"/>
        <v/>
      </c>
      <c r="C8593" s="212"/>
      <c r="D8593" s="213" t="str">
        <f t="shared" si="2578"/>
        <v/>
      </c>
      <c r="E8593" s="214"/>
      <c r="F8593" s="215">
        <f t="shared" si="2579"/>
        <v>0</v>
      </c>
      <c r="G8593" s="281">
        <f t="shared" si="2580"/>
        <v>0</v>
      </c>
    </row>
    <row r="8594" spans="1:7" s="218" customFormat="1" ht="24" customHeight="1" x14ac:dyDescent="0.2">
      <c r="A8594" s="213" t="str">
        <f t="shared" si="2576"/>
        <v/>
      </c>
      <c r="B8594" s="211" t="str">
        <f t="shared" si="2577"/>
        <v/>
      </c>
      <c r="C8594" s="212"/>
      <c r="D8594" s="213" t="str">
        <f t="shared" si="2578"/>
        <v/>
      </c>
      <c r="E8594" s="214"/>
      <c r="F8594" s="215">
        <f t="shared" si="2579"/>
        <v>0</v>
      </c>
      <c r="G8594" s="281">
        <f t="shared" si="2580"/>
        <v>0</v>
      </c>
    </row>
    <row r="8595" spans="1:7" s="218" customFormat="1" ht="24" customHeight="1" x14ac:dyDescent="0.2">
      <c r="A8595" s="213" t="str">
        <f t="shared" si="2576"/>
        <v/>
      </c>
      <c r="B8595" s="211" t="str">
        <f t="shared" si="2577"/>
        <v/>
      </c>
      <c r="C8595" s="212"/>
      <c r="D8595" s="213" t="str">
        <f t="shared" si="2578"/>
        <v/>
      </c>
      <c r="E8595" s="214"/>
      <c r="F8595" s="215">
        <f t="shared" si="2579"/>
        <v>0</v>
      </c>
      <c r="G8595" s="281">
        <f t="shared" si="2580"/>
        <v>0</v>
      </c>
    </row>
    <row r="8596" spans="1:7" s="218" customFormat="1" ht="24" customHeight="1" x14ac:dyDescent="0.2">
      <c r="A8596" s="213" t="str">
        <f t="shared" si="2576"/>
        <v/>
      </c>
      <c r="B8596" s="211" t="str">
        <f t="shared" si="2577"/>
        <v/>
      </c>
      <c r="C8596" s="212"/>
      <c r="D8596" s="213" t="str">
        <f t="shared" si="2578"/>
        <v/>
      </c>
      <c r="E8596" s="214"/>
      <c r="F8596" s="215">
        <f t="shared" si="2579"/>
        <v>0</v>
      </c>
      <c r="G8596" s="281">
        <f t="shared" si="2580"/>
        <v>0</v>
      </c>
    </row>
    <row r="8597" spans="1:7" ht="24" customHeight="1" x14ac:dyDescent="0.2">
      <c r="A8597" s="285"/>
      <c r="B8597" s="101"/>
      <c r="C8597" s="95"/>
      <c r="D8597" s="101"/>
      <c r="E8597" s="102"/>
      <c r="F8597" s="268" t="s">
        <v>33</v>
      </c>
      <c r="G8597" s="283">
        <f>SUBTOTAL(9,G8588:G8596)</f>
        <v>0</v>
      </c>
    </row>
    <row r="8598" spans="1:7" ht="24" customHeight="1" x14ac:dyDescent="0.2">
      <c r="A8598" s="286"/>
      <c r="B8598" s="101"/>
      <c r="C8598" s="95"/>
      <c r="D8598" s="101"/>
      <c r="E8598" s="102"/>
      <c r="F8598" s="103"/>
      <c r="G8598" s="284"/>
    </row>
    <row r="8599" spans="1:7" ht="24" customHeight="1" x14ac:dyDescent="0.2">
      <c r="A8599" s="287" t="str">
        <f>B8557</f>
        <v/>
      </c>
      <c r="B8599" s="288" t="str">
        <f>C8557</f>
        <v/>
      </c>
      <c r="C8599" s="109"/>
      <c r="D8599" s="109" t="s">
        <v>34</v>
      </c>
      <c r="E8599" s="110"/>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7" t="str">
        <f>Comitente</f>
        <v>CA.ME. SAN JUAN SOCIEDAD DEL ESTADO</v>
      </c>
      <c r="C8602" s="92"/>
      <c r="D8602" s="98"/>
      <c r="E8602" s="98"/>
      <c r="F8602" s="99"/>
      <c r="G8602" s="273"/>
    </row>
    <row r="8603" spans="1:7" ht="24" customHeight="1" x14ac:dyDescent="0.2">
      <c r="A8603" s="272" t="s">
        <v>603</v>
      </c>
      <c r="B8603" s="97">
        <f>Contratista</f>
        <v>0</v>
      </c>
      <c r="C8603" s="93"/>
      <c r="D8603" s="93"/>
      <c r="E8603" s="93"/>
      <c r="F8603" s="100"/>
      <c r="G8603" s="274"/>
    </row>
    <row r="8604" spans="1:7" ht="24" customHeight="1" x14ac:dyDescent="0.2">
      <c r="A8604" s="272" t="s">
        <v>24</v>
      </c>
      <c r="B8604" s="97" t="str">
        <f>Obra</f>
        <v>CIERRE PERIMETRAL - OBRA CIVIL Ca.Me. SAN JUAN S.E.</v>
      </c>
      <c r="C8604" s="93"/>
      <c r="D8604" s="93"/>
      <c r="E8604" s="93"/>
      <c r="F8604" s="100" t="s">
        <v>38</v>
      </c>
      <c r="G8604" s="275">
        <f>Fecha_Base</f>
        <v>44711</v>
      </c>
    </row>
    <row r="8605" spans="1:7" ht="24" customHeight="1" x14ac:dyDescent="0.2">
      <c r="A8605" s="276" t="s">
        <v>601</v>
      </c>
      <c r="B8605" s="94" t="str">
        <f>Ubicación</f>
        <v>DEPARTAMENTO SARMIENTO</v>
      </c>
      <c r="C8605" s="94"/>
      <c r="D8605" s="101"/>
      <c r="E8605" s="102"/>
      <c r="F8605" s="103"/>
      <c r="G8605" s="277"/>
    </row>
    <row r="8606" spans="1:7" ht="24" customHeight="1" x14ac:dyDescent="0.2">
      <c r="A8606" s="276" t="s">
        <v>39</v>
      </c>
      <c r="B8606" s="104" t="str">
        <f>IFERROR(VALUE(LEFT(B8607,FIND(".",B8607)-1)),"")</f>
        <v/>
      </c>
      <c r="C8606" s="95" t="str">
        <f>IFERROR(VLOOKUP(B8606,Tabla_CyP,2,FALSE),"")</f>
        <v/>
      </c>
      <c r="D8606" s="95"/>
      <c r="E8606" s="102"/>
      <c r="F8606" s="103"/>
      <c r="G8606" s="277"/>
    </row>
    <row r="8607" spans="1:7" ht="24" customHeight="1" x14ac:dyDescent="0.2">
      <c r="A8607" s="276" t="s">
        <v>25</v>
      </c>
      <c r="B8607" s="105" t="str">
        <f>IFERROR(VLOOKUP(COUNTIF($A$1:A8607,"ANALISIS DE PRECIOS"),Tabla_NumeroItem,2,FALSE),"")</f>
        <v/>
      </c>
      <c r="C8607" s="95" t="str">
        <f>IFERROR(VLOOKUP(B8607,Tabla_CyP,2,FALSE),"")</f>
        <v/>
      </c>
      <c r="D8607" s="101"/>
      <c r="E8607" s="102"/>
      <c r="F8607" s="100" t="s">
        <v>26</v>
      </c>
      <c r="G8607" s="278" t="str">
        <f>IFERROR(VLOOKUP(B8607,Tabla_CyP,4,FALSE),"")</f>
        <v/>
      </c>
    </row>
    <row r="8608" spans="1:7" ht="24" customHeight="1" x14ac:dyDescent="0.2">
      <c r="A8608" s="276"/>
      <c r="B8608" s="94"/>
      <c r="C8608" s="95"/>
      <c r="D8608" s="101"/>
      <c r="E8608" s="102"/>
      <c r="F8608" s="103"/>
      <c r="G8608" s="277"/>
    </row>
    <row r="8609" spans="1:123" ht="24" customHeight="1" x14ac:dyDescent="0.2">
      <c r="A8609" s="378" t="s">
        <v>507</v>
      </c>
      <c r="B8609" s="379"/>
      <c r="C8609" s="380" t="s">
        <v>0</v>
      </c>
      <c r="D8609" s="380" t="s">
        <v>27</v>
      </c>
      <c r="E8609" s="386" t="s">
        <v>28</v>
      </c>
      <c r="F8609" s="388" t="s">
        <v>29</v>
      </c>
      <c r="G8609" s="388" t="s">
        <v>30</v>
      </c>
    </row>
    <row r="8610" spans="1:123" s="107" customFormat="1" ht="24" customHeight="1" x14ac:dyDescent="0.2">
      <c r="A8610" s="106" t="s">
        <v>508</v>
      </c>
      <c r="B8610" s="106" t="s">
        <v>509</v>
      </c>
      <c r="C8610" s="381"/>
      <c r="D8610" s="381"/>
      <c r="E8610" s="387"/>
      <c r="F8610" s="389"/>
      <c r="G8610" s="389"/>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customHeight="1" x14ac:dyDescent="0.2">
      <c r="A8611" s="279"/>
      <c r="B8611" s="108"/>
      <c r="C8611" s="267" t="s">
        <v>604</v>
      </c>
      <c r="D8611" s="109"/>
      <c r="E8611" s="110"/>
      <c r="F8611" s="111"/>
      <c r="G8611" s="280"/>
    </row>
    <row r="8612" spans="1:123" s="218" customFormat="1"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1">
        <f>ROUND(E8612*F8612,2)</f>
        <v>0</v>
      </c>
    </row>
    <row r="8613" spans="1:123" s="218" customFormat="1"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1">
        <f t="shared" ref="G8613:G8625" si="2585">ROUND(E8613*F8613,2)</f>
        <v>0</v>
      </c>
    </row>
    <row r="8614" spans="1:123" s="218" customFormat="1" ht="24" customHeight="1" x14ac:dyDescent="0.2">
      <c r="A8614" s="213" t="str">
        <f t="shared" si="2581"/>
        <v/>
      </c>
      <c r="B8614" s="211" t="str">
        <f t="shared" si="2584"/>
        <v/>
      </c>
      <c r="C8614" s="212"/>
      <c r="D8614" s="213" t="str">
        <f t="shared" si="2582"/>
        <v/>
      </c>
      <c r="E8614" s="214"/>
      <c r="F8614" s="215">
        <f t="shared" si="2583"/>
        <v>0</v>
      </c>
      <c r="G8614" s="281">
        <f t="shared" si="2585"/>
        <v>0</v>
      </c>
    </row>
    <row r="8615" spans="1:123" s="218" customFormat="1" ht="24" customHeight="1" x14ac:dyDescent="0.2">
      <c r="A8615" s="213" t="str">
        <f t="shared" si="2581"/>
        <v/>
      </c>
      <c r="B8615" s="211" t="str">
        <f t="shared" si="2584"/>
        <v/>
      </c>
      <c r="C8615" s="212"/>
      <c r="D8615" s="213" t="str">
        <f t="shared" si="2582"/>
        <v/>
      </c>
      <c r="E8615" s="214"/>
      <c r="F8615" s="215">
        <f t="shared" si="2583"/>
        <v>0</v>
      </c>
      <c r="G8615" s="281">
        <f t="shared" si="2585"/>
        <v>0</v>
      </c>
    </row>
    <row r="8616" spans="1:123" s="218" customFormat="1" ht="24" customHeight="1" x14ac:dyDescent="0.2">
      <c r="A8616" s="213" t="str">
        <f t="shared" si="2581"/>
        <v/>
      </c>
      <c r="B8616" s="211" t="str">
        <f t="shared" si="2584"/>
        <v/>
      </c>
      <c r="C8616" s="212"/>
      <c r="D8616" s="213" t="str">
        <f t="shared" si="2582"/>
        <v/>
      </c>
      <c r="E8616" s="214"/>
      <c r="F8616" s="215">
        <f t="shared" si="2583"/>
        <v>0</v>
      </c>
      <c r="G8616" s="281">
        <f t="shared" si="2585"/>
        <v>0</v>
      </c>
    </row>
    <row r="8617" spans="1:123" s="218" customFormat="1" ht="24" customHeight="1" x14ac:dyDescent="0.2">
      <c r="A8617" s="213" t="str">
        <f t="shared" si="2581"/>
        <v/>
      </c>
      <c r="B8617" s="211" t="str">
        <f t="shared" si="2584"/>
        <v/>
      </c>
      <c r="C8617" s="212"/>
      <c r="D8617" s="213" t="str">
        <f t="shared" si="2582"/>
        <v/>
      </c>
      <c r="E8617" s="214"/>
      <c r="F8617" s="215">
        <f t="shared" si="2583"/>
        <v>0</v>
      </c>
      <c r="G8617" s="281">
        <f t="shared" si="2585"/>
        <v>0</v>
      </c>
    </row>
    <row r="8618" spans="1:123" s="218" customFormat="1" ht="24" customHeight="1" x14ac:dyDescent="0.2">
      <c r="A8618" s="213" t="str">
        <f t="shared" si="2581"/>
        <v/>
      </c>
      <c r="B8618" s="211" t="str">
        <f t="shared" si="2584"/>
        <v/>
      </c>
      <c r="C8618" s="212"/>
      <c r="D8618" s="213" t="str">
        <f t="shared" si="2582"/>
        <v/>
      </c>
      <c r="E8618" s="214"/>
      <c r="F8618" s="215">
        <f t="shared" si="2583"/>
        <v>0</v>
      </c>
      <c r="G8618" s="281">
        <f t="shared" si="2585"/>
        <v>0</v>
      </c>
    </row>
    <row r="8619" spans="1:123" s="218" customFormat="1" ht="24" customHeight="1" x14ac:dyDescent="0.2">
      <c r="A8619" s="213" t="str">
        <f t="shared" si="2581"/>
        <v/>
      </c>
      <c r="B8619" s="211" t="str">
        <f t="shared" si="2584"/>
        <v/>
      </c>
      <c r="C8619" s="212"/>
      <c r="D8619" s="213" t="str">
        <f t="shared" si="2582"/>
        <v/>
      </c>
      <c r="E8619" s="214"/>
      <c r="F8619" s="215">
        <f t="shared" si="2583"/>
        <v>0</v>
      </c>
      <c r="G8619" s="281">
        <f t="shared" si="2585"/>
        <v>0</v>
      </c>
    </row>
    <row r="8620" spans="1:123" s="218" customFormat="1" ht="24" customHeight="1" x14ac:dyDescent="0.2">
      <c r="A8620" s="213" t="str">
        <f t="shared" si="2581"/>
        <v/>
      </c>
      <c r="B8620" s="211" t="str">
        <f t="shared" si="2584"/>
        <v/>
      </c>
      <c r="C8620" s="212"/>
      <c r="D8620" s="213" t="str">
        <f t="shared" si="2582"/>
        <v/>
      </c>
      <c r="E8620" s="214"/>
      <c r="F8620" s="215">
        <f t="shared" si="2583"/>
        <v>0</v>
      </c>
      <c r="G8620" s="281">
        <f t="shared" si="2585"/>
        <v>0</v>
      </c>
    </row>
    <row r="8621" spans="1:123" s="218" customFormat="1" ht="24" customHeight="1" x14ac:dyDescent="0.2">
      <c r="A8621" s="213" t="str">
        <f t="shared" si="2581"/>
        <v/>
      </c>
      <c r="B8621" s="211" t="str">
        <f t="shared" si="2584"/>
        <v/>
      </c>
      <c r="C8621" s="212"/>
      <c r="D8621" s="213" t="str">
        <f t="shared" si="2582"/>
        <v/>
      </c>
      <c r="E8621" s="214"/>
      <c r="F8621" s="215">
        <f t="shared" si="2583"/>
        <v>0</v>
      </c>
      <c r="G8621" s="281">
        <f t="shared" si="2585"/>
        <v>0</v>
      </c>
    </row>
    <row r="8622" spans="1:123" s="218" customFormat="1" ht="24" customHeight="1" x14ac:dyDescent="0.2">
      <c r="A8622" s="213" t="str">
        <f t="shared" si="2581"/>
        <v/>
      </c>
      <c r="B8622" s="211" t="str">
        <f t="shared" si="2584"/>
        <v/>
      </c>
      <c r="C8622" s="212"/>
      <c r="D8622" s="213" t="str">
        <f t="shared" si="2582"/>
        <v/>
      </c>
      <c r="E8622" s="214"/>
      <c r="F8622" s="215">
        <f t="shared" si="2583"/>
        <v>0</v>
      </c>
      <c r="G8622" s="281">
        <f t="shared" si="2585"/>
        <v>0</v>
      </c>
    </row>
    <row r="8623" spans="1:123" s="218" customFormat="1" ht="24" customHeight="1" x14ac:dyDescent="0.2">
      <c r="A8623" s="213" t="str">
        <f t="shared" si="2581"/>
        <v/>
      </c>
      <c r="B8623" s="211" t="str">
        <f t="shared" si="2584"/>
        <v/>
      </c>
      <c r="C8623" s="212"/>
      <c r="D8623" s="213" t="str">
        <f t="shared" si="2582"/>
        <v/>
      </c>
      <c r="E8623" s="214"/>
      <c r="F8623" s="215">
        <f t="shared" si="2583"/>
        <v>0</v>
      </c>
      <c r="G8623" s="281">
        <f t="shared" si="2585"/>
        <v>0</v>
      </c>
    </row>
    <row r="8624" spans="1:123" s="218" customFormat="1" ht="24" customHeight="1" x14ac:dyDescent="0.2">
      <c r="A8624" s="213" t="str">
        <f t="shared" si="2581"/>
        <v/>
      </c>
      <c r="B8624" s="211" t="str">
        <f t="shared" si="2584"/>
        <v/>
      </c>
      <c r="C8624" s="212"/>
      <c r="D8624" s="213" t="str">
        <f t="shared" si="2582"/>
        <v/>
      </c>
      <c r="E8624" s="214"/>
      <c r="F8624" s="215">
        <f t="shared" si="2583"/>
        <v>0</v>
      </c>
      <c r="G8624" s="281">
        <f t="shared" si="2585"/>
        <v>0</v>
      </c>
    </row>
    <row r="8625" spans="1:7" s="218" customFormat="1" ht="24" customHeight="1" x14ac:dyDescent="0.2">
      <c r="A8625" s="213" t="str">
        <f t="shared" si="2581"/>
        <v/>
      </c>
      <c r="B8625" s="211" t="str">
        <f t="shared" si="2584"/>
        <v/>
      </c>
      <c r="C8625" s="212"/>
      <c r="D8625" s="213" t="str">
        <f t="shared" si="2582"/>
        <v/>
      </c>
      <c r="E8625" s="214"/>
      <c r="F8625" s="216">
        <f t="shared" si="2583"/>
        <v>0</v>
      </c>
      <c r="G8625" s="281">
        <f t="shared" si="2585"/>
        <v>0</v>
      </c>
    </row>
    <row r="8626" spans="1:7" ht="24" customHeight="1" x14ac:dyDescent="0.2">
      <c r="A8626" s="282"/>
      <c r="B8626" s="95"/>
      <c r="C8626" s="95"/>
      <c r="D8626" s="101"/>
      <c r="E8626" s="102"/>
      <c r="F8626" s="268" t="s">
        <v>31</v>
      </c>
      <c r="G8626" s="283">
        <f>SUBTOTAL(9,G8612:G8625)</f>
        <v>0</v>
      </c>
    </row>
    <row r="8627" spans="1:7" ht="24" customHeight="1" x14ac:dyDescent="0.2">
      <c r="A8627" s="282"/>
      <c r="B8627" s="95"/>
      <c r="C8627" s="266" t="s">
        <v>605</v>
      </c>
      <c r="D8627" s="101"/>
      <c r="E8627" s="102"/>
      <c r="F8627" s="103"/>
      <c r="G8627" s="284"/>
    </row>
    <row r="8628" spans="1:7" s="218" customFormat="1"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1">
        <f>ROUND(E8628*F8628,2)</f>
        <v>0</v>
      </c>
    </row>
    <row r="8629" spans="1:7" s="218" customFormat="1" ht="24" customHeight="1" x14ac:dyDescent="0.2">
      <c r="A8629" s="213" t="str">
        <f t="shared" si="2586"/>
        <v/>
      </c>
      <c r="B8629" s="211">
        <f t="shared" si="2587"/>
        <v>0</v>
      </c>
      <c r="C8629" s="212"/>
      <c r="D8629" s="213" t="str">
        <f t="shared" si="2588"/>
        <v/>
      </c>
      <c r="E8629" s="214"/>
      <c r="F8629" s="217">
        <f t="shared" si="2589"/>
        <v>0</v>
      </c>
      <c r="G8629" s="281">
        <f>ROUND(E8629*F8629,2)</f>
        <v>0</v>
      </c>
    </row>
    <row r="8630" spans="1:7" s="218" customFormat="1" ht="24" customHeight="1" x14ac:dyDescent="0.2">
      <c r="A8630" s="213" t="str">
        <f t="shared" si="2586"/>
        <v/>
      </c>
      <c r="B8630" s="211">
        <f t="shared" si="2587"/>
        <v>0</v>
      </c>
      <c r="C8630" s="212"/>
      <c r="D8630" s="213" t="str">
        <f t="shared" si="2588"/>
        <v/>
      </c>
      <c r="E8630" s="214"/>
      <c r="F8630" s="217">
        <f t="shared" si="2589"/>
        <v>0</v>
      </c>
      <c r="G8630" s="281">
        <f t="shared" ref="G8630:G8635" si="2590">ROUND(E8630*F8630,2)</f>
        <v>0</v>
      </c>
    </row>
    <row r="8631" spans="1:7" s="218" customFormat="1" ht="24" customHeight="1" x14ac:dyDescent="0.2">
      <c r="A8631" s="213" t="str">
        <f t="shared" si="2586"/>
        <v/>
      </c>
      <c r="B8631" s="211">
        <f t="shared" si="2587"/>
        <v>0</v>
      </c>
      <c r="C8631" s="212"/>
      <c r="D8631" s="213" t="str">
        <f t="shared" si="2588"/>
        <v/>
      </c>
      <c r="E8631" s="214"/>
      <c r="F8631" s="217">
        <f t="shared" si="2589"/>
        <v>0</v>
      </c>
      <c r="G8631" s="281">
        <f t="shared" si="2590"/>
        <v>0</v>
      </c>
    </row>
    <row r="8632" spans="1:7" s="218" customFormat="1" ht="24" customHeight="1" x14ac:dyDescent="0.2">
      <c r="A8632" s="213" t="str">
        <f t="shared" si="2586"/>
        <v/>
      </c>
      <c r="B8632" s="211">
        <f t="shared" si="2587"/>
        <v>0</v>
      </c>
      <c r="C8632" s="212"/>
      <c r="D8632" s="213" t="str">
        <f t="shared" si="2588"/>
        <v/>
      </c>
      <c r="E8632" s="214"/>
      <c r="F8632" s="215">
        <f t="shared" si="2589"/>
        <v>0</v>
      </c>
      <c r="G8632" s="281">
        <f t="shared" si="2590"/>
        <v>0</v>
      </c>
    </row>
    <row r="8633" spans="1:7" s="218" customFormat="1" ht="24" customHeight="1" x14ac:dyDescent="0.2">
      <c r="A8633" s="213" t="str">
        <f t="shared" si="2586"/>
        <v/>
      </c>
      <c r="B8633" s="211">
        <f t="shared" si="2587"/>
        <v>0</v>
      </c>
      <c r="C8633" s="212"/>
      <c r="D8633" s="213" t="str">
        <f t="shared" si="2588"/>
        <v/>
      </c>
      <c r="E8633" s="214"/>
      <c r="F8633" s="215">
        <f t="shared" si="2589"/>
        <v>0</v>
      </c>
      <c r="G8633" s="281">
        <f t="shared" si="2590"/>
        <v>0</v>
      </c>
    </row>
    <row r="8634" spans="1:7" s="218" customFormat="1" ht="24" customHeight="1" x14ac:dyDescent="0.2">
      <c r="A8634" s="213" t="str">
        <f t="shared" si="2586"/>
        <v/>
      </c>
      <c r="B8634" s="211">
        <f t="shared" si="2587"/>
        <v>0</v>
      </c>
      <c r="C8634" s="212"/>
      <c r="D8634" s="213" t="str">
        <f t="shared" si="2588"/>
        <v/>
      </c>
      <c r="E8634" s="214"/>
      <c r="F8634" s="215">
        <f t="shared" si="2589"/>
        <v>0</v>
      </c>
      <c r="G8634" s="281">
        <f t="shared" si="2590"/>
        <v>0</v>
      </c>
    </row>
    <row r="8635" spans="1:7" s="218" customFormat="1" ht="24" customHeight="1" x14ac:dyDescent="0.2">
      <c r="A8635" s="213" t="str">
        <f t="shared" si="2586"/>
        <v/>
      </c>
      <c r="B8635" s="211">
        <f t="shared" si="2587"/>
        <v>0</v>
      </c>
      <c r="C8635" s="212"/>
      <c r="D8635" s="213" t="str">
        <f t="shared" si="2588"/>
        <v/>
      </c>
      <c r="E8635" s="214"/>
      <c r="F8635" s="215">
        <f t="shared" si="2589"/>
        <v>0</v>
      </c>
      <c r="G8635" s="281">
        <f t="shared" si="2590"/>
        <v>0</v>
      </c>
    </row>
    <row r="8636" spans="1:7" ht="24" customHeight="1" x14ac:dyDescent="0.2">
      <c r="A8636" s="282"/>
      <c r="B8636" s="95"/>
      <c r="C8636" s="95"/>
      <c r="D8636" s="101"/>
      <c r="E8636" s="102"/>
      <c r="F8636" s="268" t="s">
        <v>32</v>
      </c>
      <c r="G8636" s="283">
        <f>SUBTOTAL(9,G8628:G8635)</f>
        <v>0</v>
      </c>
    </row>
    <row r="8637" spans="1:7" ht="24" customHeight="1" x14ac:dyDescent="0.2">
      <c r="A8637" s="282"/>
      <c r="B8637" s="95"/>
      <c r="C8637" s="266" t="s">
        <v>606</v>
      </c>
      <c r="D8637" s="101"/>
      <c r="E8637" s="102"/>
      <c r="F8637" s="103"/>
      <c r="G8637" s="284"/>
    </row>
    <row r="8638" spans="1:7" s="218" customFormat="1"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1">
        <f t="shared" ref="G8638:G8646" si="2595">ROUND(E8638*F8638,2)</f>
        <v>0</v>
      </c>
    </row>
    <row r="8639" spans="1:7" s="218" customFormat="1" ht="24" customHeight="1" x14ac:dyDescent="0.2">
      <c r="A8639" s="213" t="str">
        <f t="shared" si="2591"/>
        <v/>
      </c>
      <c r="B8639" s="211" t="str">
        <f t="shared" si="2592"/>
        <v/>
      </c>
      <c r="C8639" s="212"/>
      <c r="D8639" s="213" t="str">
        <f t="shared" si="2593"/>
        <v/>
      </c>
      <c r="E8639" s="214"/>
      <c r="F8639" s="215">
        <f t="shared" si="2594"/>
        <v>0</v>
      </c>
      <c r="G8639" s="281">
        <f t="shared" si="2595"/>
        <v>0</v>
      </c>
    </row>
    <row r="8640" spans="1:7" s="218" customFormat="1" ht="24" customHeight="1" x14ac:dyDescent="0.2">
      <c r="A8640" s="213" t="str">
        <f t="shared" si="2591"/>
        <v/>
      </c>
      <c r="B8640" s="211" t="str">
        <f t="shared" si="2592"/>
        <v/>
      </c>
      <c r="C8640" s="212"/>
      <c r="D8640" s="213" t="str">
        <f t="shared" si="2593"/>
        <v/>
      </c>
      <c r="E8640" s="214"/>
      <c r="F8640" s="215">
        <f t="shared" si="2594"/>
        <v>0</v>
      </c>
      <c r="G8640" s="281">
        <f t="shared" si="2595"/>
        <v>0</v>
      </c>
    </row>
    <row r="8641" spans="1:7" s="218" customFormat="1" ht="24" customHeight="1" x14ac:dyDescent="0.2">
      <c r="A8641" s="213" t="str">
        <f t="shared" si="2591"/>
        <v/>
      </c>
      <c r="B8641" s="211" t="str">
        <f t="shared" si="2592"/>
        <v/>
      </c>
      <c r="C8641" s="212"/>
      <c r="D8641" s="213" t="str">
        <f t="shared" si="2593"/>
        <v/>
      </c>
      <c r="E8641" s="214"/>
      <c r="F8641" s="215">
        <f t="shared" si="2594"/>
        <v>0</v>
      </c>
      <c r="G8641" s="281">
        <f t="shared" si="2595"/>
        <v>0</v>
      </c>
    </row>
    <row r="8642" spans="1:7" s="218" customFormat="1" ht="24" customHeight="1" x14ac:dyDescent="0.2">
      <c r="A8642" s="213" t="str">
        <f t="shared" si="2591"/>
        <v/>
      </c>
      <c r="B8642" s="211" t="str">
        <f t="shared" si="2592"/>
        <v/>
      </c>
      <c r="C8642" s="212"/>
      <c r="D8642" s="213" t="str">
        <f t="shared" si="2593"/>
        <v/>
      </c>
      <c r="E8642" s="214"/>
      <c r="F8642" s="215">
        <f t="shared" si="2594"/>
        <v>0</v>
      </c>
      <c r="G8642" s="281">
        <f t="shared" si="2595"/>
        <v>0</v>
      </c>
    </row>
    <row r="8643" spans="1:7" s="218" customFormat="1" ht="24" customHeight="1" x14ac:dyDescent="0.2">
      <c r="A8643" s="213" t="str">
        <f t="shared" si="2591"/>
        <v/>
      </c>
      <c r="B8643" s="211" t="str">
        <f t="shared" si="2592"/>
        <v/>
      </c>
      <c r="C8643" s="212"/>
      <c r="D8643" s="213" t="str">
        <f t="shared" si="2593"/>
        <v/>
      </c>
      <c r="E8643" s="214"/>
      <c r="F8643" s="215">
        <f t="shared" si="2594"/>
        <v>0</v>
      </c>
      <c r="G8643" s="281">
        <f t="shared" si="2595"/>
        <v>0</v>
      </c>
    </row>
    <row r="8644" spans="1:7" s="218" customFormat="1" ht="24" customHeight="1" x14ac:dyDescent="0.2">
      <c r="A8644" s="213" t="str">
        <f t="shared" si="2591"/>
        <v/>
      </c>
      <c r="B8644" s="211" t="str">
        <f t="shared" si="2592"/>
        <v/>
      </c>
      <c r="C8644" s="212"/>
      <c r="D8644" s="213" t="str">
        <f t="shared" si="2593"/>
        <v/>
      </c>
      <c r="E8644" s="214"/>
      <c r="F8644" s="215">
        <f t="shared" si="2594"/>
        <v>0</v>
      </c>
      <c r="G8644" s="281">
        <f t="shared" si="2595"/>
        <v>0</v>
      </c>
    </row>
    <row r="8645" spans="1:7" s="218" customFormat="1" ht="24" customHeight="1" x14ac:dyDescent="0.2">
      <c r="A8645" s="213" t="str">
        <f t="shared" si="2591"/>
        <v/>
      </c>
      <c r="B8645" s="211" t="str">
        <f t="shared" si="2592"/>
        <v/>
      </c>
      <c r="C8645" s="212"/>
      <c r="D8645" s="213" t="str">
        <f t="shared" si="2593"/>
        <v/>
      </c>
      <c r="E8645" s="214"/>
      <c r="F8645" s="215">
        <f t="shared" si="2594"/>
        <v>0</v>
      </c>
      <c r="G8645" s="281">
        <f t="shared" si="2595"/>
        <v>0</v>
      </c>
    </row>
    <row r="8646" spans="1:7" s="218" customFormat="1" ht="24" customHeight="1" x14ac:dyDescent="0.2">
      <c r="A8646" s="213" t="str">
        <f t="shared" si="2591"/>
        <v/>
      </c>
      <c r="B8646" s="211" t="str">
        <f t="shared" si="2592"/>
        <v/>
      </c>
      <c r="C8646" s="212"/>
      <c r="D8646" s="213" t="str">
        <f t="shared" si="2593"/>
        <v/>
      </c>
      <c r="E8646" s="214"/>
      <c r="F8646" s="215">
        <f t="shared" si="2594"/>
        <v>0</v>
      </c>
      <c r="G8646" s="281">
        <f t="shared" si="2595"/>
        <v>0</v>
      </c>
    </row>
    <row r="8647" spans="1:7" ht="24" customHeight="1" x14ac:dyDescent="0.2">
      <c r="A8647" s="285"/>
      <c r="B8647" s="101"/>
      <c r="C8647" s="95"/>
      <c r="D8647" s="101"/>
      <c r="E8647" s="102"/>
      <c r="F8647" s="268" t="s">
        <v>33</v>
      </c>
      <c r="G8647" s="283">
        <f>SUBTOTAL(9,G8638:G8646)</f>
        <v>0</v>
      </c>
    </row>
    <row r="8648" spans="1:7" ht="24" customHeight="1" x14ac:dyDescent="0.2">
      <c r="A8648" s="286"/>
      <c r="B8648" s="101"/>
      <c r="C8648" s="95"/>
      <c r="D8648" s="101"/>
      <c r="E8648" s="102"/>
      <c r="F8648" s="103"/>
      <c r="G8648" s="284"/>
    </row>
    <row r="8649" spans="1:7" ht="24" customHeight="1" x14ac:dyDescent="0.2">
      <c r="A8649" s="287" t="str">
        <f>B8607</f>
        <v/>
      </c>
      <c r="B8649" s="288" t="str">
        <f>C8607</f>
        <v/>
      </c>
      <c r="C8649" s="109"/>
      <c r="D8649" s="109" t="s">
        <v>34</v>
      </c>
      <c r="E8649" s="110"/>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7" t="str">
        <f>Comitente</f>
        <v>CA.ME. SAN JUAN SOCIEDAD DEL ESTADO</v>
      </c>
      <c r="C8652" s="92"/>
      <c r="D8652" s="98"/>
      <c r="E8652" s="98"/>
      <c r="F8652" s="99"/>
      <c r="G8652" s="273"/>
    </row>
    <row r="8653" spans="1:7" ht="24" customHeight="1" x14ac:dyDescent="0.2">
      <c r="A8653" s="272" t="s">
        <v>603</v>
      </c>
      <c r="B8653" s="97">
        <f>Contratista</f>
        <v>0</v>
      </c>
      <c r="C8653" s="93"/>
      <c r="D8653" s="93"/>
      <c r="E8653" s="93"/>
      <c r="F8653" s="100"/>
      <c r="G8653" s="274"/>
    </row>
    <row r="8654" spans="1:7" ht="24" customHeight="1" x14ac:dyDescent="0.2">
      <c r="A8654" s="272" t="s">
        <v>24</v>
      </c>
      <c r="B8654" s="97" t="str">
        <f>Obra</f>
        <v>CIERRE PERIMETRAL - OBRA CIVIL Ca.Me. SAN JUAN S.E.</v>
      </c>
      <c r="C8654" s="93"/>
      <c r="D8654" s="93"/>
      <c r="E8654" s="93"/>
      <c r="F8654" s="100" t="s">
        <v>38</v>
      </c>
      <c r="G8654" s="275">
        <f>Fecha_Base</f>
        <v>44711</v>
      </c>
    </row>
    <row r="8655" spans="1:7" ht="24" customHeight="1" x14ac:dyDescent="0.2">
      <c r="A8655" s="276" t="s">
        <v>601</v>
      </c>
      <c r="B8655" s="94" t="str">
        <f>Ubicación</f>
        <v>DEPARTAMENTO SARMIENTO</v>
      </c>
      <c r="C8655" s="94"/>
      <c r="D8655" s="101"/>
      <c r="E8655" s="102"/>
      <c r="F8655" s="103"/>
      <c r="G8655" s="277"/>
    </row>
    <row r="8656" spans="1:7" ht="24" customHeight="1" x14ac:dyDescent="0.2">
      <c r="A8656" s="276" t="s">
        <v>39</v>
      </c>
      <c r="B8656" s="104" t="str">
        <f>IFERROR(VALUE(LEFT(B8657,FIND(".",B8657)-1)),"")</f>
        <v/>
      </c>
      <c r="C8656" s="95" t="str">
        <f>IFERROR(VLOOKUP(B8656,Tabla_CyP,2,FALSE),"")</f>
        <v/>
      </c>
      <c r="D8656" s="95"/>
      <c r="E8656" s="102"/>
      <c r="F8656" s="103"/>
      <c r="G8656" s="277"/>
    </row>
    <row r="8657" spans="1:123" ht="24" customHeight="1" x14ac:dyDescent="0.2">
      <c r="A8657" s="276" t="s">
        <v>25</v>
      </c>
      <c r="B8657" s="105" t="str">
        <f>IFERROR(VLOOKUP(COUNTIF($A$1:A8657,"ANALISIS DE PRECIOS"),Tabla_NumeroItem,2,FALSE),"")</f>
        <v/>
      </c>
      <c r="C8657" s="95" t="str">
        <f>IFERROR(VLOOKUP(B8657,Tabla_CyP,2,FALSE),"")</f>
        <v/>
      </c>
      <c r="D8657" s="101"/>
      <c r="E8657" s="102"/>
      <c r="F8657" s="100" t="s">
        <v>26</v>
      </c>
      <c r="G8657" s="278" t="str">
        <f>IFERROR(VLOOKUP(B8657,Tabla_CyP,4,FALSE),"")</f>
        <v/>
      </c>
    </row>
    <row r="8658" spans="1:123" ht="24" customHeight="1" x14ac:dyDescent="0.2">
      <c r="A8658" s="276"/>
      <c r="B8658" s="94"/>
      <c r="C8658" s="95"/>
      <c r="D8658" s="101"/>
      <c r="E8658" s="102"/>
      <c r="F8658" s="103"/>
      <c r="G8658" s="277"/>
    </row>
    <row r="8659" spans="1:123" ht="24" customHeight="1" x14ac:dyDescent="0.2">
      <c r="A8659" s="378" t="s">
        <v>507</v>
      </c>
      <c r="B8659" s="379"/>
      <c r="C8659" s="380" t="s">
        <v>0</v>
      </c>
      <c r="D8659" s="380" t="s">
        <v>27</v>
      </c>
      <c r="E8659" s="386" t="s">
        <v>28</v>
      </c>
      <c r="F8659" s="388" t="s">
        <v>29</v>
      </c>
      <c r="G8659" s="388" t="s">
        <v>30</v>
      </c>
    </row>
    <row r="8660" spans="1:123" s="107" customFormat="1" ht="24" customHeight="1" x14ac:dyDescent="0.2">
      <c r="A8660" s="106" t="s">
        <v>508</v>
      </c>
      <c r="B8660" s="106" t="s">
        <v>509</v>
      </c>
      <c r="C8660" s="381"/>
      <c r="D8660" s="381"/>
      <c r="E8660" s="387"/>
      <c r="F8660" s="389"/>
      <c r="G8660" s="389"/>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customHeight="1" x14ac:dyDescent="0.2">
      <c r="A8661" s="279"/>
      <c r="B8661" s="108"/>
      <c r="C8661" s="267" t="s">
        <v>604</v>
      </c>
      <c r="D8661" s="109"/>
      <c r="E8661" s="110"/>
      <c r="F8661" s="111"/>
      <c r="G8661" s="280"/>
    </row>
    <row r="8662" spans="1:123" s="218" customFormat="1"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1">
        <f>ROUND(E8662*F8662,2)</f>
        <v>0</v>
      </c>
    </row>
    <row r="8663" spans="1:123" s="218" customFormat="1"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1">
        <f t="shared" ref="G8663:G8675" si="2600">ROUND(E8663*F8663,2)</f>
        <v>0</v>
      </c>
    </row>
    <row r="8664" spans="1:123" s="218" customFormat="1" ht="24" customHeight="1" x14ac:dyDescent="0.2">
      <c r="A8664" s="213" t="str">
        <f t="shared" si="2596"/>
        <v/>
      </c>
      <c r="B8664" s="211" t="str">
        <f t="shared" si="2599"/>
        <v/>
      </c>
      <c r="C8664" s="212"/>
      <c r="D8664" s="213" t="str">
        <f t="shared" si="2597"/>
        <v/>
      </c>
      <c r="E8664" s="214"/>
      <c r="F8664" s="215">
        <f t="shared" si="2598"/>
        <v>0</v>
      </c>
      <c r="G8664" s="281">
        <f t="shared" si="2600"/>
        <v>0</v>
      </c>
    </row>
    <row r="8665" spans="1:123" s="218" customFormat="1" ht="24" customHeight="1" x14ac:dyDescent="0.2">
      <c r="A8665" s="213" t="str">
        <f t="shared" si="2596"/>
        <v/>
      </c>
      <c r="B8665" s="211" t="str">
        <f t="shared" si="2599"/>
        <v/>
      </c>
      <c r="C8665" s="212"/>
      <c r="D8665" s="213" t="str">
        <f t="shared" si="2597"/>
        <v/>
      </c>
      <c r="E8665" s="214"/>
      <c r="F8665" s="215">
        <f t="shared" si="2598"/>
        <v>0</v>
      </c>
      <c r="G8665" s="281">
        <f t="shared" si="2600"/>
        <v>0</v>
      </c>
    </row>
    <row r="8666" spans="1:123" s="218" customFormat="1" ht="24" customHeight="1" x14ac:dyDescent="0.2">
      <c r="A8666" s="213" t="str">
        <f t="shared" si="2596"/>
        <v/>
      </c>
      <c r="B8666" s="211" t="str">
        <f t="shared" si="2599"/>
        <v/>
      </c>
      <c r="C8666" s="212"/>
      <c r="D8666" s="213" t="str">
        <f t="shared" si="2597"/>
        <v/>
      </c>
      <c r="E8666" s="214"/>
      <c r="F8666" s="215">
        <f t="shared" si="2598"/>
        <v>0</v>
      </c>
      <c r="G8666" s="281">
        <f t="shared" si="2600"/>
        <v>0</v>
      </c>
    </row>
    <row r="8667" spans="1:123" s="218" customFormat="1" ht="24" customHeight="1" x14ac:dyDescent="0.2">
      <c r="A8667" s="213" t="str">
        <f t="shared" si="2596"/>
        <v/>
      </c>
      <c r="B8667" s="211" t="str">
        <f t="shared" si="2599"/>
        <v/>
      </c>
      <c r="C8667" s="212"/>
      <c r="D8667" s="213" t="str">
        <f t="shared" si="2597"/>
        <v/>
      </c>
      <c r="E8667" s="214"/>
      <c r="F8667" s="215">
        <f t="shared" si="2598"/>
        <v>0</v>
      </c>
      <c r="G8667" s="281">
        <f t="shared" si="2600"/>
        <v>0</v>
      </c>
    </row>
    <row r="8668" spans="1:123" s="218" customFormat="1" ht="24" customHeight="1" x14ac:dyDescent="0.2">
      <c r="A8668" s="213" t="str">
        <f t="shared" si="2596"/>
        <v/>
      </c>
      <c r="B8668" s="211" t="str">
        <f t="shared" si="2599"/>
        <v/>
      </c>
      <c r="C8668" s="212"/>
      <c r="D8668" s="213" t="str">
        <f t="shared" si="2597"/>
        <v/>
      </c>
      <c r="E8668" s="214"/>
      <c r="F8668" s="215">
        <f t="shared" si="2598"/>
        <v>0</v>
      </c>
      <c r="G8668" s="281">
        <f t="shared" si="2600"/>
        <v>0</v>
      </c>
    </row>
    <row r="8669" spans="1:123" s="218" customFormat="1" ht="24" customHeight="1" x14ac:dyDescent="0.2">
      <c r="A8669" s="213" t="str">
        <f t="shared" si="2596"/>
        <v/>
      </c>
      <c r="B8669" s="211" t="str">
        <f t="shared" si="2599"/>
        <v/>
      </c>
      <c r="C8669" s="212"/>
      <c r="D8669" s="213" t="str">
        <f t="shared" si="2597"/>
        <v/>
      </c>
      <c r="E8669" s="214"/>
      <c r="F8669" s="215">
        <f t="shared" si="2598"/>
        <v>0</v>
      </c>
      <c r="G8669" s="281">
        <f t="shared" si="2600"/>
        <v>0</v>
      </c>
    </row>
    <row r="8670" spans="1:123" s="218" customFormat="1" ht="24" customHeight="1" x14ac:dyDescent="0.2">
      <c r="A8670" s="213" t="str">
        <f t="shared" si="2596"/>
        <v/>
      </c>
      <c r="B8670" s="211" t="str">
        <f t="shared" si="2599"/>
        <v/>
      </c>
      <c r="C8670" s="212"/>
      <c r="D8670" s="213" t="str">
        <f t="shared" si="2597"/>
        <v/>
      </c>
      <c r="E8670" s="214"/>
      <c r="F8670" s="215">
        <f t="shared" si="2598"/>
        <v>0</v>
      </c>
      <c r="G8670" s="281">
        <f t="shared" si="2600"/>
        <v>0</v>
      </c>
    </row>
    <row r="8671" spans="1:123" s="218" customFormat="1" ht="24" customHeight="1" x14ac:dyDescent="0.2">
      <c r="A8671" s="213" t="str">
        <f t="shared" si="2596"/>
        <v/>
      </c>
      <c r="B8671" s="211" t="str">
        <f t="shared" si="2599"/>
        <v/>
      </c>
      <c r="C8671" s="212"/>
      <c r="D8671" s="213" t="str">
        <f t="shared" si="2597"/>
        <v/>
      </c>
      <c r="E8671" s="214"/>
      <c r="F8671" s="215">
        <f t="shared" si="2598"/>
        <v>0</v>
      </c>
      <c r="G8671" s="281">
        <f t="shared" si="2600"/>
        <v>0</v>
      </c>
    </row>
    <row r="8672" spans="1:123" s="218" customFormat="1" ht="24" customHeight="1" x14ac:dyDescent="0.2">
      <c r="A8672" s="213" t="str">
        <f t="shared" si="2596"/>
        <v/>
      </c>
      <c r="B8672" s="211" t="str">
        <f t="shared" si="2599"/>
        <v/>
      </c>
      <c r="C8672" s="212"/>
      <c r="D8672" s="213" t="str">
        <f t="shared" si="2597"/>
        <v/>
      </c>
      <c r="E8672" s="214"/>
      <c r="F8672" s="215">
        <f t="shared" si="2598"/>
        <v>0</v>
      </c>
      <c r="G8672" s="281">
        <f t="shared" si="2600"/>
        <v>0</v>
      </c>
    </row>
    <row r="8673" spans="1:7" s="218" customFormat="1" ht="24" customHeight="1" x14ac:dyDescent="0.2">
      <c r="A8673" s="213" t="str">
        <f t="shared" si="2596"/>
        <v/>
      </c>
      <c r="B8673" s="211" t="str">
        <f t="shared" si="2599"/>
        <v/>
      </c>
      <c r="C8673" s="212"/>
      <c r="D8673" s="213" t="str">
        <f t="shared" si="2597"/>
        <v/>
      </c>
      <c r="E8673" s="214"/>
      <c r="F8673" s="215">
        <f t="shared" si="2598"/>
        <v>0</v>
      </c>
      <c r="G8673" s="281">
        <f t="shared" si="2600"/>
        <v>0</v>
      </c>
    </row>
    <row r="8674" spans="1:7" s="218" customFormat="1" ht="24" customHeight="1" x14ac:dyDescent="0.2">
      <c r="A8674" s="213" t="str">
        <f t="shared" si="2596"/>
        <v/>
      </c>
      <c r="B8674" s="211" t="str">
        <f t="shared" si="2599"/>
        <v/>
      </c>
      <c r="C8674" s="212"/>
      <c r="D8674" s="213" t="str">
        <f t="shared" si="2597"/>
        <v/>
      </c>
      <c r="E8674" s="214"/>
      <c r="F8674" s="215">
        <f t="shared" si="2598"/>
        <v>0</v>
      </c>
      <c r="G8674" s="281">
        <f t="shared" si="2600"/>
        <v>0</v>
      </c>
    </row>
    <row r="8675" spans="1:7" s="218" customFormat="1" ht="24" customHeight="1" x14ac:dyDescent="0.2">
      <c r="A8675" s="213" t="str">
        <f t="shared" si="2596"/>
        <v/>
      </c>
      <c r="B8675" s="211" t="str">
        <f t="shared" si="2599"/>
        <v/>
      </c>
      <c r="C8675" s="212"/>
      <c r="D8675" s="213" t="str">
        <f t="shared" si="2597"/>
        <v/>
      </c>
      <c r="E8675" s="214"/>
      <c r="F8675" s="216">
        <f t="shared" si="2598"/>
        <v>0</v>
      </c>
      <c r="G8675" s="281">
        <f t="shared" si="2600"/>
        <v>0</v>
      </c>
    </row>
    <row r="8676" spans="1:7" ht="24" customHeight="1" x14ac:dyDescent="0.2">
      <c r="A8676" s="282"/>
      <c r="B8676" s="95"/>
      <c r="C8676" s="95"/>
      <c r="D8676" s="101"/>
      <c r="E8676" s="102"/>
      <c r="F8676" s="268" t="s">
        <v>31</v>
      </c>
      <c r="G8676" s="283">
        <f>SUBTOTAL(9,G8662:G8675)</f>
        <v>0</v>
      </c>
    </row>
    <row r="8677" spans="1:7" ht="24" customHeight="1" x14ac:dyDescent="0.2">
      <c r="A8677" s="282"/>
      <c r="B8677" s="95"/>
      <c r="C8677" s="266" t="s">
        <v>605</v>
      </c>
      <c r="D8677" s="101"/>
      <c r="E8677" s="102"/>
      <c r="F8677" s="103"/>
      <c r="G8677" s="284"/>
    </row>
    <row r="8678" spans="1:7" s="218" customFormat="1"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1">
        <f>ROUND(E8678*F8678,2)</f>
        <v>0</v>
      </c>
    </row>
    <row r="8679" spans="1:7" s="218" customFormat="1" ht="24" customHeight="1" x14ac:dyDescent="0.2">
      <c r="A8679" s="213" t="str">
        <f t="shared" si="2601"/>
        <v/>
      </c>
      <c r="B8679" s="211">
        <f t="shared" si="2602"/>
        <v>0</v>
      </c>
      <c r="C8679" s="212"/>
      <c r="D8679" s="213" t="str">
        <f t="shared" si="2603"/>
        <v/>
      </c>
      <c r="E8679" s="214"/>
      <c r="F8679" s="217">
        <f t="shared" si="2604"/>
        <v>0</v>
      </c>
      <c r="G8679" s="281">
        <f>ROUND(E8679*F8679,2)</f>
        <v>0</v>
      </c>
    </row>
    <row r="8680" spans="1:7" s="218" customFormat="1" ht="24" customHeight="1" x14ac:dyDescent="0.2">
      <c r="A8680" s="213" t="str">
        <f t="shared" si="2601"/>
        <v/>
      </c>
      <c r="B8680" s="211">
        <f t="shared" si="2602"/>
        <v>0</v>
      </c>
      <c r="C8680" s="212"/>
      <c r="D8680" s="213" t="str">
        <f t="shared" si="2603"/>
        <v/>
      </c>
      <c r="E8680" s="214"/>
      <c r="F8680" s="217">
        <f t="shared" si="2604"/>
        <v>0</v>
      </c>
      <c r="G8680" s="281">
        <f t="shared" ref="G8680:G8685" si="2605">ROUND(E8680*F8680,2)</f>
        <v>0</v>
      </c>
    </row>
    <row r="8681" spans="1:7" s="218" customFormat="1" ht="24" customHeight="1" x14ac:dyDescent="0.2">
      <c r="A8681" s="213" t="str">
        <f t="shared" si="2601"/>
        <v/>
      </c>
      <c r="B8681" s="211">
        <f t="shared" si="2602"/>
        <v>0</v>
      </c>
      <c r="C8681" s="212"/>
      <c r="D8681" s="213" t="str">
        <f t="shared" si="2603"/>
        <v/>
      </c>
      <c r="E8681" s="214"/>
      <c r="F8681" s="217">
        <f t="shared" si="2604"/>
        <v>0</v>
      </c>
      <c r="G8681" s="281">
        <f t="shared" si="2605"/>
        <v>0</v>
      </c>
    </row>
    <row r="8682" spans="1:7" s="218" customFormat="1" ht="24" customHeight="1" x14ac:dyDescent="0.2">
      <c r="A8682" s="213" t="str">
        <f t="shared" si="2601"/>
        <v/>
      </c>
      <c r="B8682" s="211">
        <f t="shared" si="2602"/>
        <v>0</v>
      </c>
      <c r="C8682" s="212"/>
      <c r="D8682" s="213" t="str">
        <f t="shared" si="2603"/>
        <v/>
      </c>
      <c r="E8682" s="214"/>
      <c r="F8682" s="215">
        <f t="shared" si="2604"/>
        <v>0</v>
      </c>
      <c r="G8682" s="281">
        <f t="shared" si="2605"/>
        <v>0</v>
      </c>
    </row>
    <row r="8683" spans="1:7" s="218" customFormat="1" ht="24" customHeight="1" x14ac:dyDescent="0.2">
      <c r="A8683" s="213" t="str">
        <f t="shared" si="2601"/>
        <v/>
      </c>
      <c r="B8683" s="211">
        <f t="shared" si="2602"/>
        <v>0</v>
      </c>
      <c r="C8683" s="212"/>
      <c r="D8683" s="213" t="str">
        <f t="shared" si="2603"/>
        <v/>
      </c>
      <c r="E8683" s="214"/>
      <c r="F8683" s="215">
        <f t="shared" si="2604"/>
        <v>0</v>
      </c>
      <c r="G8683" s="281">
        <f t="shared" si="2605"/>
        <v>0</v>
      </c>
    </row>
    <row r="8684" spans="1:7" s="218" customFormat="1" ht="24" customHeight="1" x14ac:dyDescent="0.2">
      <c r="A8684" s="213" t="str">
        <f t="shared" si="2601"/>
        <v/>
      </c>
      <c r="B8684" s="211">
        <f t="shared" si="2602"/>
        <v>0</v>
      </c>
      <c r="C8684" s="212"/>
      <c r="D8684" s="213" t="str">
        <f t="shared" si="2603"/>
        <v/>
      </c>
      <c r="E8684" s="214"/>
      <c r="F8684" s="215">
        <f t="shared" si="2604"/>
        <v>0</v>
      </c>
      <c r="G8684" s="281">
        <f t="shared" si="2605"/>
        <v>0</v>
      </c>
    </row>
    <row r="8685" spans="1:7" s="218" customFormat="1" ht="24" customHeight="1" x14ac:dyDescent="0.2">
      <c r="A8685" s="213" t="str">
        <f t="shared" si="2601"/>
        <v/>
      </c>
      <c r="B8685" s="211">
        <f t="shared" si="2602"/>
        <v>0</v>
      </c>
      <c r="C8685" s="212"/>
      <c r="D8685" s="213" t="str">
        <f t="shared" si="2603"/>
        <v/>
      </c>
      <c r="E8685" s="214"/>
      <c r="F8685" s="215">
        <f t="shared" si="2604"/>
        <v>0</v>
      </c>
      <c r="G8685" s="281">
        <f t="shared" si="2605"/>
        <v>0</v>
      </c>
    </row>
    <row r="8686" spans="1:7" ht="24" customHeight="1" x14ac:dyDescent="0.2">
      <c r="A8686" s="282"/>
      <c r="B8686" s="95"/>
      <c r="C8686" s="95"/>
      <c r="D8686" s="101"/>
      <c r="E8686" s="102"/>
      <c r="F8686" s="268" t="s">
        <v>32</v>
      </c>
      <c r="G8686" s="283">
        <f>SUBTOTAL(9,G8678:G8685)</f>
        <v>0</v>
      </c>
    </row>
    <row r="8687" spans="1:7" ht="24" customHeight="1" x14ac:dyDescent="0.2">
      <c r="A8687" s="282"/>
      <c r="B8687" s="95"/>
      <c r="C8687" s="266" t="s">
        <v>606</v>
      </c>
      <c r="D8687" s="101"/>
      <c r="E8687" s="102"/>
      <c r="F8687" s="103"/>
      <c r="G8687" s="284"/>
    </row>
    <row r="8688" spans="1:7" s="218" customFormat="1"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1">
        <f t="shared" ref="G8688:G8696" si="2610">ROUND(E8688*F8688,2)</f>
        <v>0</v>
      </c>
    </row>
    <row r="8689" spans="1:7" s="218" customFormat="1" ht="24" customHeight="1" x14ac:dyDescent="0.2">
      <c r="A8689" s="213" t="str">
        <f t="shared" si="2606"/>
        <v/>
      </c>
      <c r="B8689" s="211" t="str">
        <f t="shared" si="2607"/>
        <v/>
      </c>
      <c r="C8689" s="212"/>
      <c r="D8689" s="213" t="str">
        <f t="shared" si="2608"/>
        <v/>
      </c>
      <c r="E8689" s="214"/>
      <c r="F8689" s="215">
        <f t="shared" si="2609"/>
        <v>0</v>
      </c>
      <c r="G8689" s="281">
        <f t="shared" si="2610"/>
        <v>0</v>
      </c>
    </row>
    <row r="8690" spans="1:7" s="218" customFormat="1" ht="24" customHeight="1" x14ac:dyDescent="0.2">
      <c r="A8690" s="213" t="str">
        <f t="shared" si="2606"/>
        <v/>
      </c>
      <c r="B8690" s="211" t="str">
        <f t="shared" si="2607"/>
        <v/>
      </c>
      <c r="C8690" s="212"/>
      <c r="D8690" s="213" t="str">
        <f t="shared" si="2608"/>
        <v/>
      </c>
      <c r="E8690" s="214"/>
      <c r="F8690" s="215">
        <f t="shared" si="2609"/>
        <v>0</v>
      </c>
      <c r="G8690" s="281">
        <f t="shared" si="2610"/>
        <v>0</v>
      </c>
    </row>
    <row r="8691" spans="1:7" s="218" customFormat="1" ht="24" customHeight="1" x14ac:dyDescent="0.2">
      <c r="A8691" s="213" t="str">
        <f t="shared" si="2606"/>
        <v/>
      </c>
      <c r="B8691" s="211" t="str">
        <f t="shared" si="2607"/>
        <v/>
      </c>
      <c r="C8691" s="212"/>
      <c r="D8691" s="213" t="str">
        <f t="shared" si="2608"/>
        <v/>
      </c>
      <c r="E8691" s="214"/>
      <c r="F8691" s="215">
        <f t="shared" si="2609"/>
        <v>0</v>
      </c>
      <c r="G8691" s="281">
        <f t="shared" si="2610"/>
        <v>0</v>
      </c>
    </row>
    <row r="8692" spans="1:7" s="218" customFormat="1" ht="24" customHeight="1" x14ac:dyDescent="0.2">
      <c r="A8692" s="213" t="str">
        <f t="shared" si="2606"/>
        <v/>
      </c>
      <c r="B8692" s="211" t="str">
        <f t="shared" si="2607"/>
        <v/>
      </c>
      <c r="C8692" s="212"/>
      <c r="D8692" s="213" t="str">
        <f t="shared" si="2608"/>
        <v/>
      </c>
      <c r="E8692" s="214"/>
      <c r="F8692" s="215">
        <f t="shared" si="2609"/>
        <v>0</v>
      </c>
      <c r="G8692" s="281">
        <f t="shared" si="2610"/>
        <v>0</v>
      </c>
    </row>
    <row r="8693" spans="1:7" s="218" customFormat="1" ht="24" customHeight="1" x14ac:dyDescent="0.2">
      <c r="A8693" s="213" t="str">
        <f t="shared" si="2606"/>
        <v/>
      </c>
      <c r="B8693" s="211" t="str">
        <f t="shared" si="2607"/>
        <v/>
      </c>
      <c r="C8693" s="212"/>
      <c r="D8693" s="213" t="str">
        <f t="shared" si="2608"/>
        <v/>
      </c>
      <c r="E8693" s="214"/>
      <c r="F8693" s="215">
        <f t="shared" si="2609"/>
        <v>0</v>
      </c>
      <c r="G8693" s="281">
        <f t="shared" si="2610"/>
        <v>0</v>
      </c>
    </row>
    <row r="8694" spans="1:7" s="218" customFormat="1" ht="24" customHeight="1" x14ac:dyDescent="0.2">
      <c r="A8694" s="213" t="str">
        <f t="shared" si="2606"/>
        <v/>
      </c>
      <c r="B8694" s="211" t="str">
        <f t="shared" si="2607"/>
        <v/>
      </c>
      <c r="C8694" s="212"/>
      <c r="D8694" s="213" t="str">
        <f t="shared" si="2608"/>
        <v/>
      </c>
      <c r="E8694" s="214"/>
      <c r="F8694" s="215">
        <f t="shared" si="2609"/>
        <v>0</v>
      </c>
      <c r="G8694" s="281">
        <f t="shared" si="2610"/>
        <v>0</v>
      </c>
    </row>
    <row r="8695" spans="1:7" s="218" customFormat="1" ht="24" customHeight="1" x14ac:dyDescent="0.2">
      <c r="A8695" s="213" t="str">
        <f t="shared" si="2606"/>
        <v/>
      </c>
      <c r="B8695" s="211" t="str">
        <f t="shared" si="2607"/>
        <v/>
      </c>
      <c r="C8695" s="212"/>
      <c r="D8695" s="213" t="str">
        <f t="shared" si="2608"/>
        <v/>
      </c>
      <c r="E8695" s="214"/>
      <c r="F8695" s="215">
        <f t="shared" si="2609"/>
        <v>0</v>
      </c>
      <c r="G8695" s="281">
        <f t="shared" si="2610"/>
        <v>0</v>
      </c>
    </row>
    <row r="8696" spans="1:7" s="218" customFormat="1" ht="24" customHeight="1" x14ac:dyDescent="0.2">
      <c r="A8696" s="213" t="str">
        <f t="shared" si="2606"/>
        <v/>
      </c>
      <c r="B8696" s="211" t="str">
        <f t="shared" si="2607"/>
        <v/>
      </c>
      <c r="C8696" s="212"/>
      <c r="D8696" s="213" t="str">
        <f t="shared" si="2608"/>
        <v/>
      </c>
      <c r="E8696" s="214"/>
      <c r="F8696" s="215">
        <f t="shared" si="2609"/>
        <v>0</v>
      </c>
      <c r="G8696" s="281">
        <f t="shared" si="2610"/>
        <v>0</v>
      </c>
    </row>
    <row r="8697" spans="1:7" ht="24" customHeight="1" x14ac:dyDescent="0.2">
      <c r="A8697" s="285"/>
      <c r="B8697" s="101"/>
      <c r="C8697" s="95"/>
      <c r="D8697" s="101"/>
      <c r="E8697" s="102"/>
      <c r="F8697" s="268" t="s">
        <v>33</v>
      </c>
      <c r="G8697" s="283">
        <f>SUBTOTAL(9,G8688:G8696)</f>
        <v>0</v>
      </c>
    </row>
    <row r="8698" spans="1:7" ht="24" customHeight="1" x14ac:dyDescent="0.2">
      <c r="A8698" s="286"/>
      <c r="B8698" s="101"/>
      <c r="C8698" s="95"/>
      <c r="D8698" s="101"/>
      <c r="E8698" s="102"/>
      <c r="F8698" s="103"/>
      <c r="G8698" s="284"/>
    </row>
    <row r="8699" spans="1:7" ht="24" customHeight="1" x14ac:dyDescent="0.2">
      <c r="A8699" s="287" t="str">
        <f>B8657</f>
        <v/>
      </c>
      <c r="B8699" s="288" t="str">
        <f>C8657</f>
        <v/>
      </c>
      <c r="C8699" s="109"/>
      <c r="D8699" s="109" t="s">
        <v>34</v>
      </c>
      <c r="E8699" s="110"/>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7" t="str">
        <f>Comitente</f>
        <v>CA.ME. SAN JUAN SOCIEDAD DEL ESTADO</v>
      </c>
      <c r="C8702" s="92"/>
      <c r="D8702" s="98"/>
      <c r="E8702" s="98"/>
      <c r="F8702" s="99"/>
      <c r="G8702" s="273"/>
    </row>
    <row r="8703" spans="1:7" ht="24" customHeight="1" x14ac:dyDescent="0.2">
      <c r="A8703" s="272" t="s">
        <v>603</v>
      </c>
      <c r="B8703" s="97">
        <f>Contratista</f>
        <v>0</v>
      </c>
      <c r="C8703" s="93"/>
      <c r="D8703" s="93"/>
      <c r="E8703" s="93"/>
      <c r="F8703" s="100"/>
      <c r="G8703" s="274"/>
    </row>
    <row r="8704" spans="1:7" ht="24" customHeight="1" x14ac:dyDescent="0.2">
      <c r="A8704" s="272" t="s">
        <v>24</v>
      </c>
      <c r="B8704" s="97" t="str">
        <f>Obra</f>
        <v>CIERRE PERIMETRAL - OBRA CIVIL Ca.Me. SAN JUAN S.E.</v>
      </c>
      <c r="C8704" s="93"/>
      <c r="D8704" s="93"/>
      <c r="E8704" s="93"/>
      <c r="F8704" s="100" t="s">
        <v>38</v>
      </c>
      <c r="G8704" s="275">
        <f>Fecha_Base</f>
        <v>44711</v>
      </c>
    </row>
    <row r="8705" spans="1:123" ht="24" customHeight="1" x14ac:dyDescent="0.2">
      <c r="A8705" s="276" t="s">
        <v>601</v>
      </c>
      <c r="B8705" s="94" t="str">
        <f>Ubicación</f>
        <v>DEPARTAMENTO SARMIENTO</v>
      </c>
      <c r="C8705" s="94"/>
      <c r="D8705" s="101"/>
      <c r="E8705" s="102"/>
      <c r="F8705" s="103"/>
      <c r="G8705" s="277"/>
    </row>
    <row r="8706" spans="1:123" ht="24" customHeight="1" x14ac:dyDescent="0.2">
      <c r="A8706" s="276" t="s">
        <v>39</v>
      </c>
      <c r="B8706" s="104" t="str">
        <f>IFERROR(VALUE(LEFT(B8707,FIND(".",B8707)-1)),"")</f>
        <v/>
      </c>
      <c r="C8706" s="95" t="str">
        <f>IFERROR(VLOOKUP(B8706,Tabla_CyP,2,FALSE),"")</f>
        <v/>
      </c>
      <c r="D8706" s="95"/>
      <c r="E8706" s="102"/>
      <c r="F8706" s="103"/>
      <c r="G8706" s="277"/>
    </row>
    <row r="8707" spans="1:123" ht="24" customHeight="1" x14ac:dyDescent="0.2">
      <c r="A8707" s="276" t="s">
        <v>25</v>
      </c>
      <c r="B8707" s="105" t="str">
        <f>IFERROR(VLOOKUP(COUNTIF($A$1:A8707,"ANALISIS DE PRECIOS"),Tabla_NumeroItem,2,FALSE),"")</f>
        <v/>
      </c>
      <c r="C8707" s="95" t="str">
        <f>IFERROR(VLOOKUP(B8707,Tabla_CyP,2,FALSE),"")</f>
        <v/>
      </c>
      <c r="D8707" s="101"/>
      <c r="E8707" s="102"/>
      <c r="F8707" s="100" t="s">
        <v>26</v>
      </c>
      <c r="G8707" s="278" t="str">
        <f>IFERROR(VLOOKUP(B8707,Tabla_CyP,4,FALSE),"")</f>
        <v/>
      </c>
    </row>
    <row r="8708" spans="1:123" ht="24" customHeight="1" x14ac:dyDescent="0.2">
      <c r="A8708" s="276"/>
      <c r="B8708" s="94"/>
      <c r="C8708" s="95"/>
      <c r="D8708" s="101"/>
      <c r="E8708" s="102"/>
      <c r="F8708" s="103"/>
      <c r="G8708" s="277"/>
    </row>
    <row r="8709" spans="1:123" ht="24" customHeight="1" x14ac:dyDescent="0.2">
      <c r="A8709" s="378" t="s">
        <v>507</v>
      </c>
      <c r="B8709" s="379"/>
      <c r="C8709" s="380" t="s">
        <v>0</v>
      </c>
      <c r="D8709" s="380" t="s">
        <v>27</v>
      </c>
      <c r="E8709" s="386" t="s">
        <v>28</v>
      </c>
      <c r="F8709" s="388" t="s">
        <v>29</v>
      </c>
      <c r="G8709" s="388" t="s">
        <v>30</v>
      </c>
    </row>
    <row r="8710" spans="1:123" s="107" customFormat="1" ht="24" customHeight="1" x14ac:dyDescent="0.2">
      <c r="A8710" s="106" t="s">
        <v>508</v>
      </c>
      <c r="B8710" s="106" t="s">
        <v>509</v>
      </c>
      <c r="C8710" s="381"/>
      <c r="D8710" s="381"/>
      <c r="E8710" s="387"/>
      <c r="F8710" s="389"/>
      <c r="G8710" s="389"/>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customHeight="1" x14ac:dyDescent="0.2">
      <c r="A8711" s="279"/>
      <c r="B8711" s="108"/>
      <c r="C8711" s="267" t="s">
        <v>604</v>
      </c>
      <c r="D8711" s="109"/>
      <c r="E8711" s="110"/>
      <c r="F8711" s="111"/>
      <c r="G8711" s="280"/>
    </row>
    <row r="8712" spans="1:123" s="218" customFormat="1"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1">
        <f>ROUND(E8712*F8712,2)</f>
        <v>0</v>
      </c>
    </row>
    <row r="8713" spans="1:123" s="218" customFormat="1"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1">
        <f t="shared" ref="G8713:G8725" si="2615">ROUND(E8713*F8713,2)</f>
        <v>0</v>
      </c>
    </row>
    <row r="8714" spans="1:123" s="218" customFormat="1" ht="24" customHeight="1" x14ac:dyDescent="0.2">
      <c r="A8714" s="213" t="str">
        <f t="shared" si="2611"/>
        <v/>
      </c>
      <c r="B8714" s="211" t="str">
        <f t="shared" si="2614"/>
        <v/>
      </c>
      <c r="C8714" s="212"/>
      <c r="D8714" s="213" t="str">
        <f t="shared" si="2612"/>
        <v/>
      </c>
      <c r="E8714" s="214"/>
      <c r="F8714" s="215">
        <f t="shared" si="2613"/>
        <v>0</v>
      </c>
      <c r="G8714" s="281">
        <f t="shared" si="2615"/>
        <v>0</v>
      </c>
    </row>
    <row r="8715" spans="1:123" s="218" customFormat="1" ht="24" customHeight="1" x14ac:dyDescent="0.2">
      <c r="A8715" s="213" t="str">
        <f t="shared" si="2611"/>
        <v/>
      </c>
      <c r="B8715" s="211" t="str">
        <f t="shared" si="2614"/>
        <v/>
      </c>
      <c r="C8715" s="212"/>
      <c r="D8715" s="213" t="str">
        <f t="shared" si="2612"/>
        <v/>
      </c>
      <c r="E8715" s="214"/>
      <c r="F8715" s="215">
        <f t="shared" si="2613"/>
        <v>0</v>
      </c>
      <c r="G8715" s="281">
        <f t="shared" si="2615"/>
        <v>0</v>
      </c>
    </row>
    <row r="8716" spans="1:123" s="218" customFormat="1" ht="24" customHeight="1" x14ac:dyDescent="0.2">
      <c r="A8716" s="213" t="str">
        <f t="shared" si="2611"/>
        <v/>
      </c>
      <c r="B8716" s="211" t="str">
        <f t="shared" si="2614"/>
        <v/>
      </c>
      <c r="C8716" s="212"/>
      <c r="D8716" s="213" t="str">
        <f t="shared" si="2612"/>
        <v/>
      </c>
      <c r="E8716" s="214"/>
      <c r="F8716" s="215">
        <f t="shared" si="2613"/>
        <v>0</v>
      </c>
      <c r="G8716" s="281">
        <f t="shared" si="2615"/>
        <v>0</v>
      </c>
    </row>
    <row r="8717" spans="1:123" s="218" customFormat="1" ht="24" customHeight="1" x14ac:dyDescent="0.2">
      <c r="A8717" s="213" t="str">
        <f t="shared" si="2611"/>
        <v/>
      </c>
      <c r="B8717" s="211" t="str">
        <f t="shared" si="2614"/>
        <v/>
      </c>
      <c r="C8717" s="212"/>
      <c r="D8717" s="213" t="str">
        <f t="shared" si="2612"/>
        <v/>
      </c>
      <c r="E8717" s="214"/>
      <c r="F8717" s="215">
        <f t="shared" si="2613"/>
        <v>0</v>
      </c>
      <c r="G8717" s="281">
        <f t="shared" si="2615"/>
        <v>0</v>
      </c>
    </row>
    <row r="8718" spans="1:123" s="218" customFormat="1" ht="24" customHeight="1" x14ac:dyDescent="0.2">
      <c r="A8718" s="213" t="str">
        <f t="shared" si="2611"/>
        <v/>
      </c>
      <c r="B8718" s="211" t="str">
        <f t="shared" si="2614"/>
        <v/>
      </c>
      <c r="C8718" s="212"/>
      <c r="D8718" s="213" t="str">
        <f t="shared" si="2612"/>
        <v/>
      </c>
      <c r="E8718" s="214"/>
      <c r="F8718" s="215">
        <f t="shared" si="2613"/>
        <v>0</v>
      </c>
      <c r="G8718" s="281">
        <f t="shared" si="2615"/>
        <v>0</v>
      </c>
    </row>
    <row r="8719" spans="1:123" s="218" customFormat="1" ht="24" customHeight="1" x14ac:dyDescent="0.2">
      <c r="A8719" s="213" t="str">
        <f t="shared" si="2611"/>
        <v/>
      </c>
      <c r="B8719" s="211" t="str">
        <f t="shared" si="2614"/>
        <v/>
      </c>
      <c r="C8719" s="212"/>
      <c r="D8719" s="213" t="str">
        <f t="shared" si="2612"/>
        <v/>
      </c>
      <c r="E8719" s="214"/>
      <c r="F8719" s="215">
        <f t="shared" si="2613"/>
        <v>0</v>
      </c>
      <c r="G8719" s="281">
        <f t="shared" si="2615"/>
        <v>0</v>
      </c>
    </row>
    <row r="8720" spans="1:123" s="218" customFormat="1" ht="24" customHeight="1" x14ac:dyDescent="0.2">
      <c r="A8720" s="213" t="str">
        <f t="shared" si="2611"/>
        <v/>
      </c>
      <c r="B8720" s="211" t="str">
        <f t="shared" si="2614"/>
        <v/>
      </c>
      <c r="C8720" s="212"/>
      <c r="D8720" s="213" t="str">
        <f t="shared" si="2612"/>
        <v/>
      </c>
      <c r="E8720" s="214"/>
      <c r="F8720" s="215">
        <f t="shared" si="2613"/>
        <v>0</v>
      </c>
      <c r="G8720" s="281">
        <f t="shared" si="2615"/>
        <v>0</v>
      </c>
    </row>
    <row r="8721" spans="1:7" s="218" customFormat="1" ht="24" customHeight="1" x14ac:dyDescent="0.2">
      <c r="A8721" s="213" t="str">
        <f t="shared" si="2611"/>
        <v/>
      </c>
      <c r="B8721" s="211" t="str">
        <f t="shared" si="2614"/>
        <v/>
      </c>
      <c r="C8721" s="212"/>
      <c r="D8721" s="213" t="str">
        <f t="shared" si="2612"/>
        <v/>
      </c>
      <c r="E8721" s="214"/>
      <c r="F8721" s="215">
        <f t="shared" si="2613"/>
        <v>0</v>
      </c>
      <c r="G8721" s="281">
        <f t="shared" si="2615"/>
        <v>0</v>
      </c>
    </row>
    <row r="8722" spans="1:7" s="218" customFormat="1" ht="24" customHeight="1" x14ac:dyDescent="0.2">
      <c r="A8722" s="213" t="str">
        <f t="shared" si="2611"/>
        <v/>
      </c>
      <c r="B8722" s="211" t="str">
        <f t="shared" si="2614"/>
        <v/>
      </c>
      <c r="C8722" s="212"/>
      <c r="D8722" s="213" t="str">
        <f t="shared" si="2612"/>
        <v/>
      </c>
      <c r="E8722" s="214"/>
      <c r="F8722" s="215">
        <f t="shared" si="2613"/>
        <v>0</v>
      </c>
      <c r="G8722" s="281">
        <f t="shared" si="2615"/>
        <v>0</v>
      </c>
    </row>
    <row r="8723" spans="1:7" s="218" customFormat="1" ht="24" customHeight="1" x14ac:dyDescent="0.2">
      <c r="A8723" s="213" t="str">
        <f t="shared" si="2611"/>
        <v/>
      </c>
      <c r="B8723" s="211" t="str">
        <f t="shared" si="2614"/>
        <v/>
      </c>
      <c r="C8723" s="212"/>
      <c r="D8723" s="213" t="str">
        <f t="shared" si="2612"/>
        <v/>
      </c>
      <c r="E8723" s="214"/>
      <c r="F8723" s="215">
        <f t="shared" si="2613"/>
        <v>0</v>
      </c>
      <c r="G8723" s="281">
        <f t="shared" si="2615"/>
        <v>0</v>
      </c>
    </row>
    <row r="8724" spans="1:7" s="218" customFormat="1" ht="24" customHeight="1" x14ac:dyDescent="0.2">
      <c r="A8724" s="213" t="str">
        <f t="shared" si="2611"/>
        <v/>
      </c>
      <c r="B8724" s="211" t="str">
        <f t="shared" si="2614"/>
        <v/>
      </c>
      <c r="C8724" s="212"/>
      <c r="D8724" s="213" t="str">
        <f t="shared" si="2612"/>
        <v/>
      </c>
      <c r="E8724" s="214"/>
      <c r="F8724" s="215">
        <f t="shared" si="2613"/>
        <v>0</v>
      </c>
      <c r="G8724" s="281">
        <f t="shared" si="2615"/>
        <v>0</v>
      </c>
    </row>
    <row r="8725" spans="1:7" s="218" customFormat="1" ht="24" customHeight="1" x14ac:dyDescent="0.2">
      <c r="A8725" s="213" t="str">
        <f t="shared" si="2611"/>
        <v/>
      </c>
      <c r="B8725" s="211" t="str">
        <f t="shared" si="2614"/>
        <v/>
      </c>
      <c r="C8725" s="212"/>
      <c r="D8725" s="213" t="str">
        <f t="shared" si="2612"/>
        <v/>
      </c>
      <c r="E8725" s="214"/>
      <c r="F8725" s="216">
        <f t="shared" si="2613"/>
        <v>0</v>
      </c>
      <c r="G8725" s="281">
        <f t="shared" si="2615"/>
        <v>0</v>
      </c>
    </row>
    <row r="8726" spans="1:7" ht="24" customHeight="1" x14ac:dyDescent="0.2">
      <c r="A8726" s="282"/>
      <c r="B8726" s="95"/>
      <c r="C8726" s="95"/>
      <c r="D8726" s="101"/>
      <c r="E8726" s="102"/>
      <c r="F8726" s="268" t="s">
        <v>31</v>
      </c>
      <c r="G8726" s="283">
        <f>SUBTOTAL(9,G8712:G8725)</f>
        <v>0</v>
      </c>
    </row>
    <row r="8727" spans="1:7" ht="24" customHeight="1" x14ac:dyDescent="0.2">
      <c r="A8727" s="282"/>
      <c r="B8727" s="95"/>
      <c r="C8727" s="266" t="s">
        <v>605</v>
      </c>
      <c r="D8727" s="101"/>
      <c r="E8727" s="102"/>
      <c r="F8727" s="103"/>
      <c r="G8727" s="284"/>
    </row>
    <row r="8728" spans="1:7" s="218" customFormat="1"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1">
        <f>ROUND(E8728*F8728,2)</f>
        <v>0</v>
      </c>
    </row>
    <row r="8729" spans="1:7" s="218" customFormat="1" ht="24" customHeight="1" x14ac:dyDescent="0.2">
      <c r="A8729" s="213" t="str">
        <f t="shared" si="2616"/>
        <v/>
      </c>
      <c r="B8729" s="211">
        <f t="shared" si="2617"/>
        <v>0</v>
      </c>
      <c r="C8729" s="212"/>
      <c r="D8729" s="213" t="str">
        <f t="shared" si="2618"/>
        <v/>
      </c>
      <c r="E8729" s="214"/>
      <c r="F8729" s="217">
        <f t="shared" si="2619"/>
        <v>0</v>
      </c>
      <c r="G8729" s="281">
        <f>ROUND(E8729*F8729,2)</f>
        <v>0</v>
      </c>
    </row>
    <row r="8730" spans="1:7" s="218" customFormat="1" ht="24" customHeight="1" x14ac:dyDescent="0.2">
      <c r="A8730" s="213" t="str">
        <f t="shared" si="2616"/>
        <v/>
      </c>
      <c r="B8730" s="211">
        <f t="shared" si="2617"/>
        <v>0</v>
      </c>
      <c r="C8730" s="212"/>
      <c r="D8730" s="213" t="str">
        <f t="shared" si="2618"/>
        <v/>
      </c>
      <c r="E8730" s="214"/>
      <c r="F8730" s="217">
        <f t="shared" si="2619"/>
        <v>0</v>
      </c>
      <c r="G8730" s="281">
        <f t="shared" ref="G8730:G8735" si="2620">ROUND(E8730*F8730,2)</f>
        <v>0</v>
      </c>
    </row>
    <row r="8731" spans="1:7" s="218" customFormat="1" ht="24" customHeight="1" x14ac:dyDescent="0.2">
      <c r="A8731" s="213" t="str">
        <f t="shared" si="2616"/>
        <v/>
      </c>
      <c r="B8731" s="211">
        <f t="shared" si="2617"/>
        <v>0</v>
      </c>
      <c r="C8731" s="212"/>
      <c r="D8731" s="213" t="str">
        <f t="shared" si="2618"/>
        <v/>
      </c>
      <c r="E8731" s="214"/>
      <c r="F8731" s="217">
        <f t="shared" si="2619"/>
        <v>0</v>
      </c>
      <c r="G8731" s="281">
        <f t="shared" si="2620"/>
        <v>0</v>
      </c>
    </row>
    <row r="8732" spans="1:7" s="218" customFormat="1" ht="24" customHeight="1" x14ac:dyDescent="0.2">
      <c r="A8732" s="213" t="str">
        <f t="shared" si="2616"/>
        <v/>
      </c>
      <c r="B8732" s="211">
        <f t="shared" si="2617"/>
        <v>0</v>
      </c>
      <c r="C8732" s="212"/>
      <c r="D8732" s="213" t="str">
        <f t="shared" si="2618"/>
        <v/>
      </c>
      <c r="E8732" s="214"/>
      <c r="F8732" s="215">
        <f t="shared" si="2619"/>
        <v>0</v>
      </c>
      <c r="G8732" s="281">
        <f t="shared" si="2620"/>
        <v>0</v>
      </c>
    </row>
    <row r="8733" spans="1:7" s="218" customFormat="1" ht="24" customHeight="1" x14ac:dyDescent="0.2">
      <c r="A8733" s="213" t="str">
        <f t="shared" si="2616"/>
        <v/>
      </c>
      <c r="B8733" s="211">
        <f t="shared" si="2617"/>
        <v>0</v>
      </c>
      <c r="C8733" s="212"/>
      <c r="D8733" s="213" t="str">
        <f t="shared" si="2618"/>
        <v/>
      </c>
      <c r="E8733" s="214"/>
      <c r="F8733" s="215">
        <f t="shared" si="2619"/>
        <v>0</v>
      </c>
      <c r="G8733" s="281">
        <f t="shared" si="2620"/>
        <v>0</v>
      </c>
    </row>
    <row r="8734" spans="1:7" s="218" customFormat="1" ht="24" customHeight="1" x14ac:dyDescent="0.2">
      <c r="A8734" s="213" t="str">
        <f t="shared" si="2616"/>
        <v/>
      </c>
      <c r="B8734" s="211">
        <f t="shared" si="2617"/>
        <v>0</v>
      </c>
      <c r="C8734" s="212"/>
      <c r="D8734" s="213" t="str">
        <f t="shared" si="2618"/>
        <v/>
      </c>
      <c r="E8734" s="214"/>
      <c r="F8734" s="215">
        <f t="shared" si="2619"/>
        <v>0</v>
      </c>
      <c r="G8734" s="281">
        <f t="shared" si="2620"/>
        <v>0</v>
      </c>
    </row>
    <row r="8735" spans="1:7" s="218" customFormat="1" ht="24" customHeight="1" x14ac:dyDescent="0.2">
      <c r="A8735" s="213" t="str">
        <f t="shared" si="2616"/>
        <v/>
      </c>
      <c r="B8735" s="211">
        <f t="shared" si="2617"/>
        <v>0</v>
      </c>
      <c r="C8735" s="212"/>
      <c r="D8735" s="213" t="str">
        <f t="shared" si="2618"/>
        <v/>
      </c>
      <c r="E8735" s="214"/>
      <c r="F8735" s="215">
        <f t="shared" si="2619"/>
        <v>0</v>
      </c>
      <c r="G8735" s="281">
        <f t="shared" si="2620"/>
        <v>0</v>
      </c>
    </row>
    <row r="8736" spans="1:7" ht="24" customHeight="1" x14ac:dyDescent="0.2">
      <c r="A8736" s="282"/>
      <c r="B8736" s="95"/>
      <c r="C8736" s="95"/>
      <c r="D8736" s="101"/>
      <c r="E8736" s="102"/>
      <c r="F8736" s="268" t="s">
        <v>32</v>
      </c>
      <c r="G8736" s="283">
        <f>SUBTOTAL(9,G8728:G8735)</f>
        <v>0</v>
      </c>
    </row>
    <row r="8737" spans="1:7" ht="24" customHeight="1" x14ac:dyDescent="0.2">
      <c r="A8737" s="282"/>
      <c r="B8737" s="95"/>
      <c r="C8737" s="266" t="s">
        <v>606</v>
      </c>
      <c r="D8737" s="101"/>
      <c r="E8737" s="102"/>
      <c r="F8737" s="103"/>
      <c r="G8737" s="284"/>
    </row>
    <row r="8738" spans="1:7" s="218" customFormat="1"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1">
        <f t="shared" ref="G8738:G8746" si="2625">ROUND(E8738*F8738,2)</f>
        <v>0</v>
      </c>
    </row>
    <row r="8739" spans="1:7" s="218" customFormat="1" ht="24" customHeight="1" x14ac:dyDescent="0.2">
      <c r="A8739" s="213" t="str">
        <f t="shared" si="2621"/>
        <v/>
      </c>
      <c r="B8739" s="211" t="str">
        <f t="shared" si="2622"/>
        <v/>
      </c>
      <c r="C8739" s="212"/>
      <c r="D8739" s="213" t="str">
        <f t="shared" si="2623"/>
        <v/>
      </c>
      <c r="E8739" s="214"/>
      <c r="F8739" s="215">
        <f t="shared" si="2624"/>
        <v>0</v>
      </c>
      <c r="G8739" s="281">
        <f t="shared" si="2625"/>
        <v>0</v>
      </c>
    </row>
    <row r="8740" spans="1:7" s="218" customFormat="1" ht="24" customHeight="1" x14ac:dyDescent="0.2">
      <c r="A8740" s="213" t="str">
        <f t="shared" si="2621"/>
        <v/>
      </c>
      <c r="B8740" s="211" t="str">
        <f t="shared" si="2622"/>
        <v/>
      </c>
      <c r="C8740" s="212"/>
      <c r="D8740" s="213" t="str">
        <f t="shared" si="2623"/>
        <v/>
      </c>
      <c r="E8740" s="214"/>
      <c r="F8740" s="215">
        <f t="shared" si="2624"/>
        <v>0</v>
      </c>
      <c r="G8740" s="281">
        <f t="shared" si="2625"/>
        <v>0</v>
      </c>
    </row>
    <row r="8741" spans="1:7" s="218" customFormat="1" ht="24" customHeight="1" x14ac:dyDescent="0.2">
      <c r="A8741" s="213" t="str">
        <f t="shared" si="2621"/>
        <v/>
      </c>
      <c r="B8741" s="211" t="str">
        <f t="shared" si="2622"/>
        <v/>
      </c>
      <c r="C8741" s="212"/>
      <c r="D8741" s="213" t="str">
        <f t="shared" si="2623"/>
        <v/>
      </c>
      <c r="E8741" s="214"/>
      <c r="F8741" s="215">
        <f t="shared" si="2624"/>
        <v>0</v>
      </c>
      <c r="G8741" s="281">
        <f t="shared" si="2625"/>
        <v>0</v>
      </c>
    </row>
    <row r="8742" spans="1:7" s="218" customFormat="1" ht="24" customHeight="1" x14ac:dyDescent="0.2">
      <c r="A8742" s="213" t="str">
        <f t="shared" si="2621"/>
        <v/>
      </c>
      <c r="B8742" s="211" t="str">
        <f t="shared" si="2622"/>
        <v/>
      </c>
      <c r="C8742" s="212"/>
      <c r="D8742" s="213" t="str">
        <f t="shared" si="2623"/>
        <v/>
      </c>
      <c r="E8742" s="214"/>
      <c r="F8742" s="215">
        <f t="shared" si="2624"/>
        <v>0</v>
      </c>
      <c r="G8742" s="281">
        <f t="shared" si="2625"/>
        <v>0</v>
      </c>
    </row>
    <row r="8743" spans="1:7" s="218" customFormat="1" ht="24" customHeight="1" x14ac:dyDescent="0.2">
      <c r="A8743" s="213" t="str">
        <f t="shared" si="2621"/>
        <v/>
      </c>
      <c r="B8743" s="211" t="str">
        <f t="shared" si="2622"/>
        <v/>
      </c>
      <c r="C8743" s="212"/>
      <c r="D8743" s="213" t="str">
        <f t="shared" si="2623"/>
        <v/>
      </c>
      <c r="E8743" s="214"/>
      <c r="F8743" s="215">
        <f t="shared" si="2624"/>
        <v>0</v>
      </c>
      <c r="G8743" s="281">
        <f t="shared" si="2625"/>
        <v>0</v>
      </c>
    </row>
    <row r="8744" spans="1:7" s="218" customFormat="1" ht="24" customHeight="1" x14ac:dyDescent="0.2">
      <c r="A8744" s="213" t="str">
        <f t="shared" si="2621"/>
        <v/>
      </c>
      <c r="B8744" s="211" t="str">
        <f t="shared" si="2622"/>
        <v/>
      </c>
      <c r="C8744" s="212"/>
      <c r="D8744" s="213" t="str">
        <f t="shared" si="2623"/>
        <v/>
      </c>
      <c r="E8744" s="214"/>
      <c r="F8744" s="215">
        <f t="shared" si="2624"/>
        <v>0</v>
      </c>
      <c r="G8744" s="281">
        <f t="shared" si="2625"/>
        <v>0</v>
      </c>
    </row>
    <row r="8745" spans="1:7" s="218" customFormat="1" ht="24" customHeight="1" x14ac:dyDescent="0.2">
      <c r="A8745" s="213" t="str">
        <f t="shared" si="2621"/>
        <v/>
      </c>
      <c r="B8745" s="211" t="str">
        <f t="shared" si="2622"/>
        <v/>
      </c>
      <c r="C8745" s="212"/>
      <c r="D8745" s="213" t="str">
        <f t="shared" si="2623"/>
        <v/>
      </c>
      <c r="E8745" s="214"/>
      <c r="F8745" s="215">
        <f t="shared" si="2624"/>
        <v>0</v>
      </c>
      <c r="G8745" s="281">
        <f t="shared" si="2625"/>
        <v>0</v>
      </c>
    </row>
    <row r="8746" spans="1:7" s="218" customFormat="1" ht="24" customHeight="1" x14ac:dyDescent="0.2">
      <c r="A8746" s="213" t="str">
        <f t="shared" si="2621"/>
        <v/>
      </c>
      <c r="B8746" s="211" t="str">
        <f t="shared" si="2622"/>
        <v/>
      </c>
      <c r="C8746" s="212"/>
      <c r="D8746" s="213" t="str">
        <f t="shared" si="2623"/>
        <v/>
      </c>
      <c r="E8746" s="214"/>
      <c r="F8746" s="215">
        <f t="shared" si="2624"/>
        <v>0</v>
      </c>
      <c r="G8746" s="281">
        <f t="shared" si="2625"/>
        <v>0</v>
      </c>
    </row>
    <row r="8747" spans="1:7" ht="24" customHeight="1" x14ac:dyDescent="0.2">
      <c r="A8747" s="285"/>
      <c r="B8747" s="101"/>
      <c r="C8747" s="95"/>
      <c r="D8747" s="101"/>
      <c r="E8747" s="102"/>
      <c r="F8747" s="268" t="s">
        <v>33</v>
      </c>
      <c r="G8747" s="283">
        <f>SUBTOTAL(9,G8738:G8746)</f>
        <v>0</v>
      </c>
    </row>
    <row r="8748" spans="1:7" ht="24" customHeight="1" x14ac:dyDescent="0.2">
      <c r="A8748" s="286"/>
      <c r="B8748" s="101"/>
      <c r="C8748" s="95"/>
      <c r="D8748" s="101"/>
      <c r="E8748" s="102"/>
      <c r="F8748" s="103"/>
      <c r="G8748" s="284"/>
    </row>
    <row r="8749" spans="1:7" ht="24" customHeight="1" x14ac:dyDescent="0.2">
      <c r="A8749" s="287" t="str">
        <f>B8707</f>
        <v/>
      </c>
      <c r="B8749" s="288" t="str">
        <f>C8707</f>
        <v/>
      </c>
      <c r="C8749" s="109"/>
      <c r="D8749" s="109" t="s">
        <v>34</v>
      </c>
      <c r="E8749" s="110"/>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7" t="str">
        <f>Comitente</f>
        <v>CA.ME. SAN JUAN SOCIEDAD DEL ESTADO</v>
      </c>
      <c r="C8752" s="92"/>
      <c r="D8752" s="98"/>
      <c r="E8752" s="98"/>
      <c r="F8752" s="99"/>
      <c r="G8752" s="273"/>
    </row>
    <row r="8753" spans="1:123" ht="24" customHeight="1" x14ac:dyDescent="0.2">
      <c r="A8753" s="272" t="s">
        <v>603</v>
      </c>
      <c r="B8753" s="97">
        <f>Contratista</f>
        <v>0</v>
      </c>
      <c r="C8753" s="93"/>
      <c r="D8753" s="93"/>
      <c r="E8753" s="93"/>
      <c r="F8753" s="100"/>
      <c r="G8753" s="274"/>
    </row>
    <row r="8754" spans="1:123" ht="24" customHeight="1" x14ac:dyDescent="0.2">
      <c r="A8754" s="272" t="s">
        <v>24</v>
      </c>
      <c r="B8754" s="97" t="str">
        <f>Obra</f>
        <v>CIERRE PERIMETRAL - OBRA CIVIL Ca.Me. SAN JUAN S.E.</v>
      </c>
      <c r="C8754" s="93"/>
      <c r="D8754" s="93"/>
      <c r="E8754" s="93"/>
      <c r="F8754" s="100" t="s">
        <v>38</v>
      </c>
      <c r="G8754" s="275">
        <f>Fecha_Base</f>
        <v>44711</v>
      </c>
    </row>
    <row r="8755" spans="1:123" ht="24" customHeight="1" x14ac:dyDescent="0.2">
      <c r="A8755" s="276" t="s">
        <v>601</v>
      </c>
      <c r="B8755" s="94" t="str">
        <f>Ubicación</f>
        <v>DEPARTAMENTO SARMIENTO</v>
      </c>
      <c r="C8755" s="94"/>
      <c r="D8755" s="101"/>
      <c r="E8755" s="102"/>
      <c r="F8755" s="103"/>
      <c r="G8755" s="277"/>
    </row>
    <row r="8756" spans="1:123" ht="24" customHeight="1" x14ac:dyDescent="0.2">
      <c r="A8756" s="276" t="s">
        <v>39</v>
      </c>
      <c r="B8756" s="104" t="str">
        <f>IFERROR(VALUE(LEFT(B8757,FIND(".",B8757)-1)),"")</f>
        <v/>
      </c>
      <c r="C8756" s="95" t="str">
        <f>IFERROR(VLOOKUP(B8756,Tabla_CyP,2,FALSE),"")</f>
        <v/>
      </c>
      <c r="D8756" s="95"/>
      <c r="E8756" s="102"/>
      <c r="F8756" s="103"/>
      <c r="G8756" s="277"/>
    </row>
    <row r="8757" spans="1:123" ht="24" customHeight="1" x14ac:dyDescent="0.2">
      <c r="A8757" s="276" t="s">
        <v>25</v>
      </c>
      <c r="B8757" s="105" t="str">
        <f>IFERROR(VLOOKUP(COUNTIF($A$1:A8757,"ANALISIS DE PRECIOS"),Tabla_NumeroItem,2,FALSE),"")</f>
        <v/>
      </c>
      <c r="C8757" s="95" t="str">
        <f>IFERROR(VLOOKUP(B8757,Tabla_CyP,2,FALSE),"")</f>
        <v/>
      </c>
      <c r="D8757" s="101"/>
      <c r="E8757" s="102"/>
      <c r="F8757" s="100" t="s">
        <v>26</v>
      </c>
      <c r="G8757" s="278" t="str">
        <f>IFERROR(VLOOKUP(B8757,Tabla_CyP,4,FALSE),"")</f>
        <v/>
      </c>
    </row>
    <row r="8758" spans="1:123" ht="24" customHeight="1" x14ac:dyDescent="0.2">
      <c r="A8758" s="276"/>
      <c r="B8758" s="94"/>
      <c r="C8758" s="95"/>
      <c r="D8758" s="101"/>
      <c r="E8758" s="102"/>
      <c r="F8758" s="103"/>
      <c r="G8758" s="277"/>
    </row>
    <row r="8759" spans="1:123" ht="24" customHeight="1" x14ac:dyDescent="0.2">
      <c r="A8759" s="378" t="s">
        <v>507</v>
      </c>
      <c r="B8759" s="379"/>
      <c r="C8759" s="380" t="s">
        <v>0</v>
      </c>
      <c r="D8759" s="380" t="s">
        <v>27</v>
      </c>
      <c r="E8759" s="386" t="s">
        <v>28</v>
      </c>
      <c r="F8759" s="388" t="s">
        <v>29</v>
      </c>
      <c r="G8759" s="388" t="s">
        <v>30</v>
      </c>
    </row>
    <row r="8760" spans="1:123" s="107" customFormat="1" ht="24" customHeight="1" x14ac:dyDescent="0.2">
      <c r="A8760" s="106" t="s">
        <v>508</v>
      </c>
      <c r="B8760" s="106" t="s">
        <v>509</v>
      </c>
      <c r="C8760" s="381"/>
      <c r="D8760" s="381"/>
      <c r="E8760" s="387"/>
      <c r="F8760" s="389"/>
      <c r="G8760" s="389"/>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customHeight="1" x14ac:dyDescent="0.2">
      <c r="A8761" s="279"/>
      <c r="B8761" s="108"/>
      <c r="C8761" s="267" t="s">
        <v>604</v>
      </c>
      <c r="D8761" s="109"/>
      <c r="E8761" s="110"/>
      <c r="F8761" s="111"/>
      <c r="G8761" s="280"/>
    </row>
    <row r="8762" spans="1:123" s="218" customFormat="1"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1">
        <f>ROUND(E8762*F8762,2)</f>
        <v>0</v>
      </c>
    </row>
    <row r="8763" spans="1:123" s="218" customFormat="1"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1">
        <f t="shared" ref="G8763:G8775" si="2630">ROUND(E8763*F8763,2)</f>
        <v>0</v>
      </c>
    </row>
    <row r="8764" spans="1:123" s="218" customFormat="1" ht="24" customHeight="1" x14ac:dyDescent="0.2">
      <c r="A8764" s="213" t="str">
        <f t="shared" si="2626"/>
        <v/>
      </c>
      <c r="B8764" s="211" t="str">
        <f t="shared" si="2629"/>
        <v/>
      </c>
      <c r="C8764" s="212"/>
      <c r="D8764" s="213" t="str">
        <f t="shared" si="2627"/>
        <v/>
      </c>
      <c r="E8764" s="214"/>
      <c r="F8764" s="215">
        <f t="shared" si="2628"/>
        <v>0</v>
      </c>
      <c r="G8764" s="281">
        <f t="shared" si="2630"/>
        <v>0</v>
      </c>
    </row>
    <row r="8765" spans="1:123" s="218" customFormat="1" ht="24" customHeight="1" x14ac:dyDescent="0.2">
      <c r="A8765" s="213" t="str">
        <f t="shared" si="2626"/>
        <v/>
      </c>
      <c r="B8765" s="211" t="str">
        <f t="shared" si="2629"/>
        <v/>
      </c>
      <c r="C8765" s="212"/>
      <c r="D8765" s="213" t="str">
        <f t="shared" si="2627"/>
        <v/>
      </c>
      <c r="E8765" s="214"/>
      <c r="F8765" s="215">
        <f t="shared" si="2628"/>
        <v>0</v>
      </c>
      <c r="G8765" s="281">
        <f t="shared" si="2630"/>
        <v>0</v>
      </c>
    </row>
    <row r="8766" spans="1:123" s="218" customFormat="1" ht="24" customHeight="1" x14ac:dyDescent="0.2">
      <c r="A8766" s="213" t="str">
        <f t="shared" si="2626"/>
        <v/>
      </c>
      <c r="B8766" s="211" t="str">
        <f t="shared" si="2629"/>
        <v/>
      </c>
      <c r="C8766" s="212"/>
      <c r="D8766" s="213" t="str">
        <f t="shared" si="2627"/>
        <v/>
      </c>
      <c r="E8766" s="214"/>
      <c r="F8766" s="215">
        <f t="shared" si="2628"/>
        <v>0</v>
      </c>
      <c r="G8766" s="281">
        <f t="shared" si="2630"/>
        <v>0</v>
      </c>
    </row>
    <row r="8767" spans="1:123" s="218" customFormat="1" ht="24" customHeight="1" x14ac:dyDescent="0.2">
      <c r="A8767" s="213" t="str">
        <f t="shared" si="2626"/>
        <v/>
      </c>
      <c r="B8767" s="211" t="str">
        <f t="shared" si="2629"/>
        <v/>
      </c>
      <c r="C8767" s="212"/>
      <c r="D8767" s="213" t="str">
        <f t="shared" si="2627"/>
        <v/>
      </c>
      <c r="E8767" s="214"/>
      <c r="F8767" s="215">
        <f t="shared" si="2628"/>
        <v>0</v>
      </c>
      <c r="G8767" s="281">
        <f t="shared" si="2630"/>
        <v>0</v>
      </c>
    </row>
    <row r="8768" spans="1:123" s="218" customFormat="1" ht="24" customHeight="1" x14ac:dyDescent="0.2">
      <c r="A8768" s="213" t="str">
        <f t="shared" si="2626"/>
        <v/>
      </c>
      <c r="B8768" s="211" t="str">
        <f t="shared" si="2629"/>
        <v/>
      </c>
      <c r="C8768" s="212"/>
      <c r="D8768" s="213" t="str">
        <f t="shared" si="2627"/>
        <v/>
      </c>
      <c r="E8768" s="214"/>
      <c r="F8768" s="215">
        <f t="shared" si="2628"/>
        <v>0</v>
      </c>
      <c r="G8768" s="281">
        <f t="shared" si="2630"/>
        <v>0</v>
      </c>
    </row>
    <row r="8769" spans="1:7" s="218" customFormat="1" ht="24" customHeight="1" x14ac:dyDescent="0.2">
      <c r="A8769" s="213" t="str">
        <f t="shared" si="2626"/>
        <v/>
      </c>
      <c r="B8769" s="211" t="str">
        <f t="shared" si="2629"/>
        <v/>
      </c>
      <c r="C8769" s="212"/>
      <c r="D8769" s="213" t="str">
        <f t="shared" si="2627"/>
        <v/>
      </c>
      <c r="E8769" s="214"/>
      <c r="F8769" s="215">
        <f t="shared" si="2628"/>
        <v>0</v>
      </c>
      <c r="G8769" s="281">
        <f t="shared" si="2630"/>
        <v>0</v>
      </c>
    </row>
    <row r="8770" spans="1:7" s="218" customFormat="1" ht="24" customHeight="1" x14ac:dyDescent="0.2">
      <c r="A8770" s="213" t="str">
        <f t="shared" si="2626"/>
        <v/>
      </c>
      <c r="B8770" s="211" t="str">
        <f t="shared" si="2629"/>
        <v/>
      </c>
      <c r="C8770" s="212"/>
      <c r="D8770" s="213" t="str">
        <f t="shared" si="2627"/>
        <v/>
      </c>
      <c r="E8770" s="214"/>
      <c r="F8770" s="215">
        <f t="shared" si="2628"/>
        <v>0</v>
      </c>
      <c r="G8770" s="281">
        <f t="shared" si="2630"/>
        <v>0</v>
      </c>
    </row>
    <row r="8771" spans="1:7" s="218" customFormat="1" ht="24" customHeight="1" x14ac:dyDescent="0.2">
      <c r="A8771" s="213" t="str">
        <f t="shared" si="2626"/>
        <v/>
      </c>
      <c r="B8771" s="211" t="str">
        <f t="shared" si="2629"/>
        <v/>
      </c>
      <c r="C8771" s="212"/>
      <c r="D8771" s="213" t="str">
        <f t="shared" si="2627"/>
        <v/>
      </c>
      <c r="E8771" s="214"/>
      <c r="F8771" s="215">
        <f t="shared" si="2628"/>
        <v>0</v>
      </c>
      <c r="G8771" s="281">
        <f t="shared" si="2630"/>
        <v>0</v>
      </c>
    </row>
    <row r="8772" spans="1:7" s="218" customFormat="1" ht="24" customHeight="1" x14ac:dyDescent="0.2">
      <c r="A8772" s="213" t="str">
        <f t="shared" si="2626"/>
        <v/>
      </c>
      <c r="B8772" s="211" t="str">
        <f t="shared" si="2629"/>
        <v/>
      </c>
      <c r="C8772" s="212"/>
      <c r="D8772" s="213" t="str">
        <f t="shared" si="2627"/>
        <v/>
      </c>
      <c r="E8772" s="214"/>
      <c r="F8772" s="215">
        <f t="shared" si="2628"/>
        <v>0</v>
      </c>
      <c r="G8772" s="281">
        <f t="shared" si="2630"/>
        <v>0</v>
      </c>
    </row>
    <row r="8773" spans="1:7" s="218" customFormat="1" ht="24" customHeight="1" x14ac:dyDescent="0.2">
      <c r="A8773" s="213" t="str">
        <f t="shared" si="2626"/>
        <v/>
      </c>
      <c r="B8773" s="211" t="str">
        <f t="shared" si="2629"/>
        <v/>
      </c>
      <c r="C8773" s="212"/>
      <c r="D8773" s="213" t="str">
        <f t="shared" si="2627"/>
        <v/>
      </c>
      <c r="E8773" s="214"/>
      <c r="F8773" s="215">
        <f t="shared" si="2628"/>
        <v>0</v>
      </c>
      <c r="G8773" s="281">
        <f t="shared" si="2630"/>
        <v>0</v>
      </c>
    </row>
    <row r="8774" spans="1:7" s="218" customFormat="1" ht="24" customHeight="1" x14ac:dyDescent="0.2">
      <c r="A8774" s="213" t="str">
        <f t="shared" si="2626"/>
        <v/>
      </c>
      <c r="B8774" s="211" t="str">
        <f t="shared" si="2629"/>
        <v/>
      </c>
      <c r="C8774" s="212"/>
      <c r="D8774" s="213" t="str">
        <f t="shared" si="2627"/>
        <v/>
      </c>
      <c r="E8774" s="214"/>
      <c r="F8774" s="215">
        <f t="shared" si="2628"/>
        <v>0</v>
      </c>
      <c r="G8774" s="281">
        <f t="shared" si="2630"/>
        <v>0</v>
      </c>
    </row>
    <row r="8775" spans="1:7" s="218" customFormat="1" ht="24" customHeight="1" x14ac:dyDescent="0.2">
      <c r="A8775" s="213" t="str">
        <f t="shared" si="2626"/>
        <v/>
      </c>
      <c r="B8775" s="211" t="str">
        <f t="shared" si="2629"/>
        <v/>
      </c>
      <c r="C8775" s="212"/>
      <c r="D8775" s="213" t="str">
        <f t="shared" si="2627"/>
        <v/>
      </c>
      <c r="E8775" s="214"/>
      <c r="F8775" s="216">
        <f t="shared" si="2628"/>
        <v>0</v>
      </c>
      <c r="G8775" s="281">
        <f t="shared" si="2630"/>
        <v>0</v>
      </c>
    </row>
    <row r="8776" spans="1:7" ht="24" customHeight="1" x14ac:dyDescent="0.2">
      <c r="A8776" s="282"/>
      <c r="B8776" s="95"/>
      <c r="C8776" s="95"/>
      <c r="D8776" s="101"/>
      <c r="E8776" s="102"/>
      <c r="F8776" s="268" t="s">
        <v>31</v>
      </c>
      <c r="G8776" s="283">
        <f>SUBTOTAL(9,G8762:G8775)</f>
        <v>0</v>
      </c>
    </row>
    <row r="8777" spans="1:7" ht="24" customHeight="1" x14ac:dyDescent="0.2">
      <c r="A8777" s="282"/>
      <c r="B8777" s="95"/>
      <c r="C8777" s="266" t="s">
        <v>605</v>
      </c>
      <c r="D8777" s="101"/>
      <c r="E8777" s="102"/>
      <c r="F8777" s="103"/>
      <c r="G8777" s="284"/>
    </row>
    <row r="8778" spans="1:7" s="218" customFormat="1"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1">
        <f>ROUND(E8778*F8778,2)</f>
        <v>0</v>
      </c>
    </row>
    <row r="8779" spans="1:7" s="218" customFormat="1" ht="24" customHeight="1" x14ac:dyDescent="0.2">
      <c r="A8779" s="213" t="str">
        <f t="shared" si="2631"/>
        <v/>
      </c>
      <c r="B8779" s="211">
        <f t="shared" si="2632"/>
        <v>0</v>
      </c>
      <c r="C8779" s="212"/>
      <c r="D8779" s="213" t="str">
        <f t="shared" si="2633"/>
        <v/>
      </c>
      <c r="E8779" s="214"/>
      <c r="F8779" s="217">
        <f t="shared" si="2634"/>
        <v>0</v>
      </c>
      <c r="G8779" s="281">
        <f>ROUND(E8779*F8779,2)</f>
        <v>0</v>
      </c>
    </row>
    <row r="8780" spans="1:7" s="218" customFormat="1" ht="24" customHeight="1" x14ac:dyDescent="0.2">
      <c r="A8780" s="213" t="str">
        <f t="shared" si="2631"/>
        <v/>
      </c>
      <c r="B8780" s="211">
        <f t="shared" si="2632"/>
        <v>0</v>
      </c>
      <c r="C8780" s="212"/>
      <c r="D8780" s="213" t="str">
        <f t="shared" si="2633"/>
        <v/>
      </c>
      <c r="E8780" s="214"/>
      <c r="F8780" s="217">
        <f t="shared" si="2634"/>
        <v>0</v>
      </c>
      <c r="G8780" s="281">
        <f t="shared" ref="G8780:G8785" si="2635">ROUND(E8780*F8780,2)</f>
        <v>0</v>
      </c>
    </row>
    <row r="8781" spans="1:7" s="218" customFormat="1" ht="24" customHeight="1" x14ac:dyDescent="0.2">
      <c r="A8781" s="213" t="str">
        <f t="shared" si="2631"/>
        <v/>
      </c>
      <c r="B8781" s="211">
        <f t="shared" si="2632"/>
        <v>0</v>
      </c>
      <c r="C8781" s="212"/>
      <c r="D8781" s="213" t="str">
        <f t="shared" si="2633"/>
        <v/>
      </c>
      <c r="E8781" s="214"/>
      <c r="F8781" s="217">
        <f t="shared" si="2634"/>
        <v>0</v>
      </c>
      <c r="G8781" s="281">
        <f t="shared" si="2635"/>
        <v>0</v>
      </c>
    </row>
    <row r="8782" spans="1:7" s="218" customFormat="1" ht="24" customHeight="1" x14ac:dyDescent="0.2">
      <c r="A8782" s="213" t="str">
        <f t="shared" si="2631"/>
        <v/>
      </c>
      <c r="B8782" s="211">
        <f t="shared" si="2632"/>
        <v>0</v>
      </c>
      <c r="C8782" s="212"/>
      <c r="D8782" s="213" t="str">
        <f t="shared" si="2633"/>
        <v/>
      </c>
      <c r="E8782" s="214"/>
      <c r="F8782" s="215">
        <f t="shared" si="2634"/>
        <v>0</v>
      </c>
      <c r="G8782" s="281">
        <f t="shared" si="2635"/>
        <v>0</v>
      </c>
    </row>
    <row r="8783" spans="1:7" s="218" customFormat="1" ht="24" customHeight="1" x14ac:dyDescent="0.2">
      <c r="A8783" s="213" t="str">
        <f t="shared" si="2631"/>
        <v/>
      </c>
      <c r="B8783" s="211">
        <f t="shared" si="2632"/>
        <v>0</v>
      </c>
      <c r="C8783" s="212"/>
      <c r="D8783" s="213" t="str">
        <f t="shared" si="2633"/>
        <v/>
      </c>
      <c r="E8783" s="214"/>
      <c r="F8783" s="215">
        <f t="shared" si="2634"/>
        <v>0</v>
      </c>
      <c r="G8783" s="281">
        <f t="shared" si="2635"/>
        <v>0</v>
      </c>
    </row>
    <row r="8784" spans="1:7" s="218" customFormat="1" ht="24" customHeight="1" x14ac:dyDescent="0.2">
      <c r="A8784" s="213" t="str">
        <f t="shared" si="2631"/>
        <v/>
      </c>
      <c r="B8784" s="211">
        <f t="shared" si="2632"/>
        <v>0</v>
      </c>
      <c r="C8784" s="212"/>
      <c r="D8784" s="213" t="str">
        <f t="shared" si="2633"/>
        <v/>
      </c>
      <c r="E8784" s="214"/>
      <c r="F8784" s="215">
        <f t="shared" si="2634"/>
        <v>0</v>
      </c>
      <c r="G8784" s="281">
        <f t="shared" si="2635"/>
        <v>0</v>
      </c>
    </row>
    <row r="8785" spans="1:7" s="218" customFormat="1" ht="24" customHeight="1" x14ac:dyDescent="0.2">
      <c r="A8785" s="213" t="str">
        <f t="shared" si="2631"/>
        <v/>
      </c>
      <c r="B8785" s="211">
        <f t="shared" si="2632"/>
        <v>0</v>
      </c>
      <c r="C8785" s="212"/>
      <c r="D8785" s="213" t="str">
        <f t="shared" si="2633"/>
        <v/>
      </c>
      <c r="E8785" s="214"/>
      <c r="F8785" s="215">
        <f t="shared" si="2634"/>
        <v>0</v>
      </c>
      <c r="G8785" s="281">
        <f t="shared" si="2635"/>
        <v>0</v>
      </c>
    </row>
    <row r="8786" spans="1:7" ht="24" customHeight="1" x14ac:dyDescent="0.2">
      <c r="A8786" s="282"/>
      <c r="B8786" s="95"/>
      <c r="C8786" s="95"/>
      <c r="D8786" s="101"/>
      <c r="E8786" s="102"/>
      <c r="F8786" s="268" t="s">
        <v>32</v>
      </c>
      <c r="G8786" s="283">
        <f>SUBTOTAL(9,G8778:G8785)</f>
        <v>0</v>
      </c>
    </row>
    <row r="8787" spans="1:7" ht="24" customHeight="1" x14ac:dyDescent="0.2">
      <c r="A8787" s="282"/>
      <c r="B8787" s="95"/>
      <c r="C8787" s="266" t="s">
        <v>606</v>
      </c>
      <c r="D8787" s="101"/>
      <c r="E8787" s="102"/>
      <c r="F8787" s="103"/>
      <c r="G8787" s="284"/>
    </row>
    <row r="8788" spans="1:7" s="218" customFormat="1"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1">
        <f t="shared" ref="G8788:G8796" si="2640">ROUND(E8788*F8788,2)</f>
        <v>0</v>
      </c>
    </row>
    <row r="8789" spans="1:7" s="218" customFormat="1" ht="24" customHeight="1" x14ac:dyDescent="0.2">
      <c r="A8789" s="213" t="str">
        <f t="shared" si="2636"/>
        <v/>
      </c>
      <c r="B8789" s="211" t="str">
        <f t="shared" si="2637"/>
        <v/>
      </c>
      <c r="C8789" s="212"/>
      <c r="D8789" s="213" t="str">
        <f t="shared" si="2638"/>
        <v/>
      </c>
      <c r="E8789" s="214"/>
      <c r="F8789" s="215">
        <f t="shared" si="2639"/>
        <v>0</v>
      </c>
      <c r="G8789" s="281">
        <f t="shared" si="2640"/>
        <v>0</v>
      </c>
    </row>
    <row r="8790" spans="1:7" s="218" customFormat="1" ht="24" customHeight="1" x14ac:dyDescent="0.2">
      <c r="A8790" s="213" t="str">
        <f t="shared" si="2636"/>
        <v/>
      </c>
      <c r="B8790" s="211" t="str">
        <f t="shared" si="2637"/>
        <v/>
      </c>
      <c r="C8790" s="212"/>
      <c r="D8790" s="213" t="str">
        <f t="shared" si="2638"/>
        <v/>
      </c>
      <c r="E8790" s="214"/>
      <c r="F8790" s="215">
        <f t="shared" si="2639"/>
        <v>0</v>
      </c>
      <c r="G8790" s="281">
        <f t="shared" si="2640"/>
        <v>0</v>
      </c>
    </row>
    <row r="8791" spans="1:7" s="218" customFormat="1" ht="24" customHeight="1" x14ac:dyDescent="0.2">
      <c r="A8791" s="213" t="str">
        <f t="shared" si="2636"/>
        <v/>
      </c>
      <c r="B8791" s="211" t="str">
        <f t="shared" si="2637"/>
        <v/>
      </c>
      <c r="C8791" s="212"/>
      <c r="D8791" s="213" t="str">
        <f t="shared" si="2638"/>
        <v/>
      </c>
      <c r="E8791" s="214"/>
      <c r="F8791" s="215">
        <f t="shared" si="2639"/>
        <v>0</v>
      </c>
      <c r="G8791" s="281">
        <f t="shared" si="2640"/>
        <v>0</v>
      </c>
    </row>
    <row r="8792" spans="1:7" s="218" customFormat="1" ht="24" customHeight="1" x14ac:dyDescent="0.2">
      <c r="A8792" s="213" t="str">
        <f t="shared" si="2636"/>
        <v/>
      </c>
      <c r="B8792" s="211" t="str">
        <f t="shared" si="2637"/>
        <v/>
      </c>
      <c r="C8792" s="212"/>
      <c r="D8792" s="213" t="str">
        <f t="shared" si="2638"/>
        <v/>
      </c>
      <c r="E8792" s="214"/>
      <c r="F8792" s="215">
        <f t="shared" si="2639"/>
        <v>0</v>
      </c>
      <c r="G8792" s="281">
        <f t="shared" si="2640"/>
        <v>0</v>
      </c>
    </row>
    <row r="8793" spans="1:7" s="218" customFormat="1" ht="24" customHeight="1" x14ac:dyDescent="0.2">
      <c r="A8793" s="213" t="str">
        <f t="shared" si="2636"/>
        <v/>
      </c>
      <c r="B8793" s="211" t="str">
        <f t="shared" si="2637"/>
        <v/>
      </c>
      <c r="C8793" s="212"/>
      <c r="D8793" s="213" t="str">
        <f t="shared" si="2638"/>
        <v/>
      </c>
      <c r="E8793" s="214"/>
      <c r="F8793" s="215">
        <f t="shared" si="2639"/>
        <v>0</v>
      </c>
      <c r="G8793" s="281">
        <f t="shared" si="2640"/>
        <v>0</v>
      </c>
    </row>
    <row r="8794" spans="1:7" s="218" customFormat="1" ht="24" customHeight="1" x14ac:dyDescent="0.2">
      <c r="A8794" s="213" t="str">
        <f t="shared" si="2636"/>
        <v/>
      </c>
      <c r="B8794" s="211" t="str">
        <f t="shared" si="2637"/>
        <v/>
      </c>
      <c r="C8794" s="212"/>
      <c r="D8794" s="213" t="str">
        <f t="shared" si="2638"/>
        <v/>
      </c>
      <c r="E8794" s="214"/>
      <c r="F8794" s="215">
        <f t="shared" si="2639"/>
        <v>0</v>
      </c>
      <c r="G8794" s="281">
        <f t="shared" si="2640"/>
        <v>0</v>
      </c>
    </row>
    <row r="8795" spans="1:7" s="218" customFormat="1" ht="24" customHeight="1" x14ac:dyDescent="0.2">
      <c r="A8795" s="213" t="str">
        <f t="shared" si="2636"/>
        <v/>
      </c>
      <c r="B8795" s="211" t="str">
        <f t="shared" si="2637"/>
        <v/>
      </c>
      <c r="C8795" s="212"/>
      <c r="D8795" s="213" t="str">
        <f t="shared" si="2638"/>
        <v/>
      </c>
      <c r="E8795" s="214"/>
      <c r="F8795" s="215">
        <f t="shared" si="2639"/>
        <v>0</v>
      </c>
      <c r="G8795" s="281">
        <f t="shared" si="2640"/>
        <v>0</v>
      </c>
    </row>
    <row r="8796" spans="1:7" s="218" customFormat="1" ht="24" customHeight="1" x14ac:dyDescent="0.2">
      <c r="A8796" s="213" t="str">
        <f t="shared" si="2636"/>
        <v/>
      </c>
      <c r="B8796" s="211" t="str">
        <f t="shared" si="2637"/>
        <v/>
      </c>
      <c r="C8796" s="212"/>
      <c r="D8796" s="213" t="str">
        <f t="shared" si="2638"/>
        <v/>
      </c>
      <c r="E8796" s="214"/>
      <c r="F8796" s="215">
        <f t="shared" si="2639"/>
        <v>0</v>
      </c>
      <c r="G8796" s="281">
        <f t="shared" si="2640"/>
        <v>0</v>
      </c>
    </row>
    <row r="8797" spans="1:7" ht="24" customHeight="1" x14ac:dyDescent="0.2">
      <c r="A8797" s="285"/>
      <c r="B8797" s="101"/>
      <c r="C8797" s="95"/>
      <c r="D8797" s="101"/>
      <c r="E8797" s="102"/>
      <c r="F8797" s="268" t="s">
        <v>33</v>
      </c>
      <c r="G8797" s="283">
        <f>SUBTOTAL(9,G8788:G8796)</f>
        <v>0</v>
      </c>
    </row>
    <row r="8798" spans="1:7" ht="24" customHeight="1" x14ac:dyDescent="0.2">
      <c r="A8798" s="286"/>
      <c r="B8798" s="101"/>
      <c r="C8798" s="95"/>
      <c r="D8798" s="101"/>
      <c r="E8798" s="102"/>
      <c r="F8798" s="103"/>
      <c r="G8798" s="284"/>
    </row>
    <row r="8799" spans="1:7" ht="24" customHeight="1" x14ac:dyDescent="0.2">
      <c r="A8799" s="287" t="str">
        <f>B8757</f>
        <v/>
      </c>
      <c r="B8799" s="288" t="str">
        <f>C8757</f>
        <v/>
      </c>
      <c r="C8799" s="109"/>
      <c r="D8799" s="109" t="s">
        <v>34</v>
      </c>
      <c r="E8799" s="110"/>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7" t="str">
        <f>Comitente</f>
        <v>CA.ME. SAN JUAN SOCIEDAD DEL ESTADO</v>
      </c>
      <c r="C8802" s="92"/>
      <c r="D8802" s="98"/>
      <c r="E8802" s="98"/>
      <c r="F8802" s="99"/>
      <c r="G8802" s="273"/>
    </row>
    <row r="8803" spans="1:123" ht="24" customHeight="1" x14ac:dyDescent="0.2">
      <c r="A8803" s="272" t="s">
        <v>603</v>
      </c>
      <c r="B8803" s="97">
        <f>Contratista</f>
        <v>0</v>
      </c>
      <c r="C8803" s="93"/>
      <c r="D8803" s="93"/>
      <c r="E8803" s="93"/>
      <c r="F8803" s="100"/>
      <c r="G8803" s="274"/>
    </row>
    <row r="8804" spans="1:123" ht="24" customHeight="1" x14ac:dyDescent="0.2">
      <c r="A8804" s="272" t="s">
        <v>24</v>
      </c>
      <c r="B8804" s="97" t="str">
        <f>Obra</f>
        <v>CIERRE PERIMETRAL - OBRA CIVIL Ca.Me. SAN JUAN S.E.</v>
      </c>
      <c r="C8804" s="93"/>
      <c r="D8804" s="93"/>
      <c r="E8804" s="93"/>
      <c r="F8804" s="100" t="s">
        <v>38</v>
      </c>
      <c r="G8804" s="275">
        <f>Fecha_Base</f>
        <v>44711</v>
      </c>
    </row>
    <row r="8805" spans="1:123" ht="24" customHeight="1" x14ac:dyDescent="0.2">
      <c r="A8805" s="276" t="s">
        <v>601</v>
      </c>
      <c r="B8805" s="94" t="str">
        <f>Ubicación</f>
        <v>DEPARTAMENTO SARMIENTO</v>
      </c>
      <c r="C8805" s="94"/>
      <c r="D8805" s="101"/>
      <c r="E8805" s="102"/>
      <c r="F8805" s="103"/>
      <c r="G8805" s="277"/>
    </row>
    <row r="8806" spans="1:123" ht="24" customHeight="1" x14ac:dyDescent="0.2">
      <c r="A8806" s="276" t="s">
        <v>39</v>
      </c>
      <c r="B8806" s="104" t="str">
        <f>IFERROR(VALUE(LEFT(B8807,FIND(".",B8807)-1)),"")</f>
        <v/>
      </c>
      <c r="C8806" s="95" t="str">
        <f>IFERROR(VLOOKUP(B8806,Tabla_CyP,2,FALSE),"")</f>
        <v/>
      </c>
      <c r="D8806" s="95"/>
      <c r="E8806" s="102"/>
      <c r="F8806" s="103"/>
      <c r="G8806" s="277"/>
    </row>
    <row r="8807" spans="1:123" ht="24" customHeight="1" x14ac:dyDescent="0.2">
      <c r="A8807" s="276" t="s">
        <v>25</v>
      </c>
      <c r="B8807" s="105" t="str">
        <f>IFERROR(VLOOKUP(COUNTIF($A$1:A8807,"ANALISIS DE PRECIOS"),Tabla_NumeroItem,2,FALSE),"")</f>
        <v/>
      </c>
      <c r="C8807" s="95" t="str">
        <f>IFERROR(VLOOKUP(B8807,Tabla_CyP,2,FALSE),"")</f>
        <v/>
      </c>
      <c r="D8807" s="101"/>
      <c r="E8807" s="102"/>
      <c r="F8807" s="100" t="s">
        <v>26</v>
      </c>
      <c r="G8807" s="278" t="str">
        <f>IFERROR(VLOOKUP(B8807,Tabla_CyP,4,FALSE),"")</f>
        <v/>
      </c>
    </row>
    <row r="8808" spans="1:123" ht="24" customHeight="1" x14ac:dyDescent="0.2">
      <c r="A8808" s="276"/>
      <c r="B8808" s="94"/>
      <c r="C8808" s="95"/>
      <c r="D8808" s="101"/>
      <c r="E8808" s="102"/>
      <c r="F8808" s="103"/>
      <c r="G8808" s="277"/>
    </row>
    <row r="8809" spans="1:123" ht="24" customHeight="1" x14ac:dyDescent="0.2">
      <c r="A8809" s="378" t="s">
        <v>507</v>
      </c>
      <c r="B8809" s="379"/>
      <c r="C8809" s="380" t="s">
        <v>0</v>
      </c>
      <c r="D8809" s="380" t="s">
        <v>27</v>
      </c>
      <c r="E8809" s="386" t="s">
        <v>28</v>
      </c>
      <c r="F8809" s="388" t="s">
        <v>29</v>
      </c>
      <c r="G8809" s="388" t="s">
        <v>30</v>
      </c>
    </row>
    <row r="8810" spans="1:123" s="107" customFormat="1" ht="24" customHeight="1" x14ac:dyDescent="0.2">
      <c r="A8810" s="106" t="s">
        <v>508</v>
      </c>
      <c r="B8810" s="106" t="s">
        <v>509</v>
      </c>
      <c r="C8810" s="381"/>
      <c r="D8810" s="381"/>
      <c r="E8810" s="387"/>
      <c r="F8810" s="389"/>
      <c r="G8810" s="389"/>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customHeight="1" x14ac:dyDescent="0.2">
      <c r="A8811" s="279"/>
      <c r="B8811" s="108"/>
      <c r="C8811" s="267" t="s">
        <v>604</v>
      </c>
      <c r="D8811" s="109"/>
      <c r="E8811" s="110"/>
      <c r="F8811" s="111"/>
      <c r="G8811" s="280"/>
    </row>
    <row r="8812" spans="1:123" s="218" customFormat="1"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1">
        <f>ROUND(E8812*F8812,2)</f>
        <v>0</v>
      </c>
    </row>
    <row r="8813" spans="1:123" s="218" customFormat="1"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1">
        <f t="shared" ref="G8813:G8825" si="2645">ROUND(E8813*F8813,2)</f>
        <v>0</v>
      </c>
    </row>
    <row r="8814" spans="1:123" s="218" customFormat="1" ht="24" customHeight="1" x14ac:dyDescent="0.2">
      <c r="A8814" s="213" t="str">
        <f t="shared" si="2641"/>
        <v/>
      </c>
      <c r="B8814" s="211" t="str">
        <f t="shared" si="2644"/>
        <v/>
      </c>
      <c r="C8814" s="212"/>
      <c r="D8814" s="213" t="str">
        <f t="shared" si="2642"/>
        <v/>
      </c>
      <c r="E8814" s="214"/>
      <c r="F8814" s="215">
        <f t="shared" si="2643"/>
        <v>0</v>
      </c>
      <c r="G8814" s="281">
        <f t="shared" si="2645"/>
        <v>0</v>
      </c>
    </row>
    <row r="8815" spans="1:123" s="218" customFormat="1" ht="24" customHeight="1" x14ac:dyDescent="0.2">
      <c r="A8815" s="213" t="str">
        <f t="shared" si="2641"/>
        <v/>
      </c>
      <c r="B8815" s="211" t="str">
        <f t="shared" si="2644"/>
        <v/>
      </c>
      <c r="C8815" s="212"/>
      <c r="D8815" s="213" t="str">
        <f t="shared" si="2642"/>
        <v/>
      </c>
      <c r="E8815" s="214"/>
      <c r="F8815" s="215">
        <f t="shared" si="2643"/>
        <v>0</v>
      </c>
      <c r="G8815" s="281">
        <f t="shared" si="2645"/>
        <v>0</v>
      </c>
    </row>
    <row r="8816" spans="1:123" s="218" customFormat="1" ht="24" customHeight="1" x14ac:dyDescent="0.2">
      <c r="A8816" s="213" t="str">
        <f t="shared" si="2641"/>
        <v/>
      </c>
      <c r="B8816" s="211" t="str">
        <f t="shared" si="2644"/>
        <v/>
      </c>
      <c r="C8816" s="212"/>
      <c r="D8816" s="213" t="str">
        <f t="shared" si="2642"/>
        <v/>
      </c>
      <c r="E8816" s="214"/>
      <c r="F8816" s="215">
        <f t="shared" si="2643"/>
        <v>0</v>
      </c>
      <c r="G8816" s="281">
        <f t="shared" si="2645"/>
        <v>0</v>
      </c>
    </row>
    <row r="8817" spans="1:7" s="218" customFormat="1" ht="24" customHeight="1" x14ac:dyDescent="0.2">
      <c r="A8817" s="213" t="str">
        <f t="shared" si="2641"/>
        <v/>
      </c>
      <c r="B8817" s="211" t="str">
        <f t="shared" si="2644"/>
        <v/>
      </c>
      <c r="C8817" s="212"/>
      <c r="D8817" s="213" t="str">
        <f t="shared" si="2642"/>
        <v/>
      </c>
      <c r="E8817" s="214"/>
      <c r="F8817" s="215">
        <f t="shared" si="2643"/>
        <v>0</v>
      </c>
      <c r="G8817" s="281">
        <f t="shared" si="2645"/>
        <v>0</v>
      </c>
    </row>
    <row r="8818" spans="1:7" s="218" customFormat="1" ht="24" customHeight="1" x14ac:dyDescent="0.2">
      <c r="A8818" s="213" t="str">
        <f t="shared" si="2641"/>
        <v/>
      </c>
      <c r="B8818" s="211" t="str">
        <f t="shared" si="2644"/>
        <v/>
      </c>
      <c r="C8818" s="212"/>
      <c r="D8818" s="213" t="str">
        <f t="shared" si="2642"/>
        <v/>
      </c>
      <c r="E8818" s="214"/>
      <c r="F8818" s="215">
        <f t="shared" si="2643"/>
        <v>0</v>
      </c>
      <c r="G8818" s="281">
        <f t="shared" si="2645"/>
        <v>0</v>
      </c>
    </row>
    <row r="8819" spans="1:7" s="218" customFormat="1" ht="24" customHeight="1" x14ac:dyDescent="0.2">
      <c r="A8819" s="213" t="str">
        <f t="shared" si="2641"/>
        <v/>
      </c>
      <c r="B8819" s="211" t="str">
        <f t="shared" si="2644"/>
        <v/>
      </c>
      <c r="C8819" s="212"/>
      <c r="D8819" s="213" t="str">
        <f t="shared" si="2642"/>
        <v/>
      </c>
      <c r="E8819" s="214"/>
      <c r="F8819" s="215">
        <f t="shared" si="2643"/>
        <v>0</v>
      </c>
      <c r="G8819" s="281">
        <f t="shared" si="2645"/>
        <v>0</v>
      </c>
    </row>
    <row r="8820" spans="1:7" s="218" customFormat="1" ht="24" customHeight="1" x14ac:dyDescent="0.2">
      <c r="A8820" s="213" t="str">
        <f t="shared" si="2641"/>
        <v/>
      </c>
      <c r="B8820" s="211" t="str">
        <f t="shared" si="2644"/>
        <v/>
      </c>
      <c r="C8820" s="212"/>
      <c r="D8820" s="213" t="str">
        <f t="shared" si="2642"/>
        <v/>
      </c>
      <c r="E8820" s="214"/>
      <c r="F8820" s="215">
        <f t="shared" si="2643"/>
        <v>0</v>
      </c>
      <c r="G8820" s="281">
        <f t="shared" si="2645"/>
        <v>0</v>
      </c>
    </row>
    <row r="8821" spans="1:7" s="218" customFormat="1" ht="24" customHeight="1" x14ac:dyDescent="0.2">
      <c r="A8821" s="213" t="str">
        <f t="shared" si="2641"/>
        <v/>
      </c>
      <c r="B8821" s="211" t="str">
        <f t="shared" si="2644"/>
        <v/>
      </c>
      <c r="C8821" s="212"/>
      <c r="D8821" s="213" t="str">
        <f t="shared" si="2642"/>
        <v/>
      </c>
      <c r="E8821" s="214"/>
      <c r="F8821" s="215">
        <f t="shared" si="2643"/>
        <v>0</v>
      </c>
      <c r="G8821" s="281">
        <f t="shared" si="2645"/>
        <v>0</v>
      </c>
    </row>
    <row r="8822" spans="1:7" s="218" customFormat="1" ht="24" customHeight="1" x14ac:dyDescent="0.2">
      <c r="A8822" s="213" t="str">
        <f t="shared" si="2641"/>
        <v/>
      </c>
      <c r="B8822" s="211" t="str">
        <f t="shared" si="2644"/>
        <v/>
      </c>
      <c r="C8822" s="212"/>
      <c r="D8822" s="213" t="str">
        <f t="shared" si="2642"/>
        <v/>
      </c>
      <c r="E8822" s="214"/>
      <c r="F8822" s="215">
        <f t="shared" si="2643"/>
        <v>0</v>
      </c>
      <c r="G8822" s="281">
        <f t="shared" si="2645"/>
        <v>0</v>
      </c>
    </row>
    <row r="8823" spans="1:7" s="218" customFormat="1" ht="24" customHeight="1" x14ac:dyDescent="0.2">
      <c r="A8823" s="213" t="str">
        <f t="shared" si="2641"/>
        <v/>
      </c>
      <c r="B8823" s="211" t="str">
        <f t="shared" si="2644"/>
        <v/>
      </c>
      <c r="C8823" s="212"/>
      <c r="D8823" s="213" t="str">
        <f t="shared" si="2642"/>
        <v/>
      </c>
      <c r="E8823" s="214"/>
      <c r="F8823" s="215">
        <f t="shared" si="2643"/>
        <v>0</v>
      </c>
      <c r="G8823" s="281">
        <f t="shared" si="2645"/>
        <v>0</v>
      </c>
    </row>
    <row r="8824" spans="1:7" s="218" customFormat="1" ht="24" customHeight="1" x14ac:dyDescent="0.2">
      <c r="A8824" s="213" t="str">
        <f t="shared" si="2641"/>
        <v/>
      </c>
      <c r="B8824" s="211" t="str">
        <f t="shared" si="2644"/>
        <v/>
      </c>
      <c r="C8824" s="212"/>
      <c r="D8824" s="213" t="str">
        <f t="shared" si="2642"/>
        <v/>
      </c>
      <c r="E8824" s="214"/>
      <c r="F8824" s="215">
        <f t="shared" si="2643"/>
        <v>0</v>
      </c>
      <c r="G8824" s="281">
        <f t="shared" si="2645"/>
        <v>0</v>
      </c>
    </row>
    <row r="8825" spans="1:7" s="218" customFormat="1" ht="24" customHeight="1" x14ac:dyDescent="0.2">
      <c r="A8825" s="213" t="str">
        <f t="shared" si="2641"/>
        <v/>
      </c>
      <c r="B8825" s="211" t="str">
        <f t="shared" si="2644"/>
        <v/>
      </c>
      <c r="C8825" s="212"/>
      <c r="D8825" s="213" t="str">
        <f t="shared" si="2642"/>
        <v/>
      </c>
      <c r="E8825" s="214"/>
      <c r="F8825" s="216">
        <f t="shared" si="2643"/>
        <v>0</v>
      </c>
      <c r="G8825" s="281">
        <f t="shared" si="2645"/>
        <v>0</v>
      </c>
    </row>
    <row r="8826" spans="1:7" ht="24" customHeight="1" x14ac:dyDescent="0.2">
      <c r="A8826" s="282"/>
      <c r="B8826" s="95"/>
      <c r="C8826" s="95"/>
      <c r="D8826" s="101"/>
      <c r="E8826" s="102"/>
      <c r="F8826" s="268" t="s">
        <v>31</v>
      </c>
      <c r="G8826" s="283">
        <f>SUBTOTAL(9,G8812:G8825)</f>
        <v>0</v>
      </c>
    </row>
    <row r="8827" spans="1:7" ht="24" customHeight="1" x14ac:dyDescent="0.2">
      <c r="A8827" s="282"/>
      <c r="B8827" s="95"/>
      <c r="C8827" s="266" t="s">
        <v>605</v>
      </c>
      <c r="D8827" s="101"/>
      <c r="E8827" s="102"/>
      <c r="F8827" s="103"/>
      <c r="G8827" s="284"/>
    </row>
    <row r="8828" spans="1:7" s="218" customFormat="1"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1">
        <f>ROUND(E8828*F8828,2)</f>
        <v>0</v>
      </c>
    </row>
    <row r="8829" spans="1:7" s="218" customFormat="1" ht="24" customHeight="1" x14ac:dyDescent="0.2">
      <c r="A8829" s="213" t="str">
        <f t="shared" si="2646"/>
        <v/>
      </c>
      <c r="B8829" s="211">
        <f t="shared" si="2647"/>
        <v>0</v>
      </c>
      <c r="C8829" s="212"/>
      <c r="D8829" s="213" t="str">
        <f t="shared" si="2648"/>
        <v/>
      </c>
      <c r="E8829" s="214"/>
      <c r="F8829" s="217">
        <f t="shared" si="2649"/>
        <v>0</v>
      </c>
      <c r="G8829" s="281">
        <f>ROUND(E8829*F8829,2)</f>
        <v>0</v>
      </c>
    </row>
    <row r="8830" spans="1:7" s="218" customFormat="1" ht="24" customHeight="1" x14ac:dyDescent="0.2">
      <c r="A8830" s="213" t="str">
        <f t="shared" si="2646"/>
        <v/>
      </c>
      <c r="B8830" s="211">
        <f t="shared" si="2647"/>
        <v>0</v>
      </c>
      <c r="C8830" s="212"/>
      <c r="D8830" s="213" t="str">
        <f t="shared" si="2648"/>
        <v/>
      </c>
      <c r="E8830" s="214"/>
      <c r="F8830" s="217">
        <f t="shared" si="2649"/>
        <v>0</v>
      </c>
      <c r="G8830" s="281">
        <f t="shared" ref="G8830:G8835" si="2650">ROUND(E8830*F8830,2)</f>
        <v>0</v>
      </c>
    </row>
    <row r="8831" spans="1:7" s="218" customFormat="1" ht="24" customHeight="1" x14ac:dyDescent="0.2">
      <c r="A8831" s="213" t="str">
        <f t="shared" si="2646"/>
        <v/>
      </c>
      <c r="B8831" s="211">
        <f t="shared" si="2647"/>
        <v>0</v>
      </c>
      <c r="C8831" s="212"/>
      <c r="D8831" s="213" t="str">
        <f t="shared" si="2648"/>
        <v/>
      </c>
      <c r="E8831" s="214"/>
      <c r="F8831" s="217">
        <f t="shared" si="2649"/>
        <v>0</v>
      </c>
      <c r="G8831" s="281">
        <f t="shared" si="2650"/>
        <v>0</v>
      </c>
    </row>
    <row r="8832" spans="1:7" s="218" customFormat="1" ht="24" customHeight="1" x14ac:dyDescent="0.2">
      <c r="A8832" s="213" t="str">
        <f t="shared" si="2646"/>
        <v/>
      </c>
      <c r="B8832" s="211">
        <f t="shared" si="2647"/>
        <v>0</v>
      </c>
      <c r="C8832" s="212"/>
      <c r="D8832" s="213" t="str">
        <f t="shared" si="2648"/>
        <v/>
      </c>
      <c r="E8832" s="214"/>
      <c r="F8832" s="215">
        <f t="shared" si="2649"/>
        <v>0</v>
      </c>
      <c r="G8832" s="281">
        <f t="shared" si="2650"/>
        <v>0</v>
      </c>
    </row>
    <row r="8833" spans="1:7" s="218" customFormat="1" ht="24" customHeight="1" x14ac:dyDescent="0.2">
      <c r="A8833" s="213" t="str">
        <f t="shared" si="2646"/>
        <v/>
      </c>
      <c r="B8833" s="211">
        <f t="shared" si="2647"/>
        <v>0</v>
      </c>
      <c r="C8833" s="212"/>
      <c r="D8833" s="213" t="str">
        <f t="shared" si="2648"/>
        <v/>
      </c>
      <c r="E8833" s="214"/>
      <c r="F8833" s="215">
        <f t="shared" si="2649"/>
        <v>0</v>
      </c>
      <c r="G8833" s="281">
        <f t="shared" si="2650"/>
        <v>0</v>
      </c>
    </row>
    <row r="8834" spans="1:7" s="218" customFormat="1" ht="24" customHeight="1" x14ac:dyDescent="0.2">
      <c r="A8834" s="213" t="str">
        <f t="shared" si="2646"/>
        <v/>
      </c>
      <c r="B8834" s="211">
        <f t="shared" si="2647"/>
        <v>0</v>
      </c>
      <c r="C8834" s="212"/>
      <c r="D8834" s="213" t="str">
        <f t="shared" si="2648"/>
        <v/>
      </c>
      <c r="E8834" s="214"/>
      <c r="F8834" s="215">
        <f t="shared" si="2649"/>
        <v>0</v>
      </c>
      <c r="G8834" s="281">
        <f t="shared" si="2650"/>
        <v>0</v>
      </c>
    </row>
    <row r="8835" spans="1:7" s="218" customFormat="1" ht="24" customHeight="1" x14ac:dyDescent="0.2">
      <c r="A8835" s="213" t="str">
        <f t="shared" si="2646"/>
        <v/>
      </c>
      <c r="B8835" s="211">
        <f t="shared" si="2647"/>
        <v>0</v>
      </c>
      <c r="C8835" s="212"/>
      <c r="D8835" s="213" t="str">
        <f t="shared" si="2648"/>
        <v/>
      </c>
      <c r="E8835" s="214"/>
      <c r="F8835" s="215">
        <f t="shared" si="2649"/>
        <v>0</v>
      </c>
      <c r="G8835" s="281">
        <f t="shared" si="2650"/>
        <v>0</v>
      </c>
    </row>
    <row r="8836" spans="1:7" ht="24" customHeight="1" x14ac:dyDescent="0.2">
      <c r="A8836" s="282"/>
      <c r="B8836" s="95"/>
      <c r="C8836" s="95"/>
      <c r="D8836" s="101"/>
      <c r="E8836" s="102"/>
      <c r="F8836" s="268" t="s">
        <v>32</v>
      </c>
      <c r="G8836" s="283">
        <f>SUBTOTAL(9,G8828:G8835)</f>
        <v>0</v>
      </c>
    </row>
    <row r="8837" spans="1:7" ht="24" customHeight="1" x14ac:dyDescent="0.2">
      <c r="A8837" s="282"/>
      <c r="B8837" s="95"/>
      <c r="C8837" s="266" t="s">
        <v>606</v>
      </c>
      <c r="D8837" s="101"/>
      <c r="E8837" s="102"/>
      <c r="F8837" s="103"/>
      <c r="G8837" s="284"/>
    </row>
    <row r="8838" spans="1:7" s="218" customFormat="1"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1">
        <f t="shared" ref="G8838:G8846" si="2655">ROUND(E8838*F8838,2)</f>
        <v>0</v>
      </c>
    </row>
    <row r="8839" spans="1:7" s="218" customFormat="1" ht="24" customHeight="1" x14ac:dyDescent="0.2">
      <c r="A8839" s="213" t="str">
        <f t="shared" si="2651"/>
        <v/>
      </c>
      <c r="B8839" s="211" t="str">
        <f t="shared" si="2652"/>
        <v/>
      </c>
      <c r="C8839" s="212"/>
      <c r="D8839" s="213" t="str">
        <f t="shared" si="2653"/>
        <v/>
      </c>
      <c r="E8839" s="214"/>
      <c r="F8839" s="215">
        <f t="shared" si="2654"/>
        <v>0</v>
      </c>
      <c r="G8839" s="281">
        <f t="shared" si="2655"/>
        <v>0</v>
      </c>
    </row>
    <row r="8840" spans="1:7" s="218" customFormat="1" ht="24" customHeight="1" x14ac:dyDescent="0.2">
      <c r="A8840" s="213" t="str">
        <f t="shared" si="2651"/>
        <v/>
      </c>
      <c r="B8840" s="211" t="str">
        <f t="shared" si="2652"/>
        <v/>
      </c>
      <c r="C8840" s="212"/>
      <c r="D8840" s="213" t="str">
        <f t="shared" si="2653"/>
        <v/>
      </c>
      <c r="E8840" s="214"/>
      <c r="F8840" s="215">
        <f t="shared" si="2654"/>
        <v>0</v>
      </c>
      <c r="G8840" s="281">
        <f t="shared" si="2655"/>
        <v>0</v>
      </c>
    </row>
    <row r="8841" spans="1:7" s="218" customFormat="1" ht="24" customHeight="1" x14ac:dyDescent="0.2">
      <c r="A8841" s="213" t="str">
        <f t="shared" si="2651"/>
        <v/>
      </c>
      <c r="B8841" s="211" t="str">
        <f t="shared" si="2652"/>
        <v/>
      </c>
      <c r="C8841" s="212"/>
      <c r="D8841" s="213" t="str">
        <f t="shared" si="2653"/>
        <v/>
      </c>
      <c r="E8841" s="214"/>
      <c r="F8841" s="215">
        <f t="shared" si="2654"/>
        <v>0</v>
      </c>
      <c r="G8841" s="281">
        <f t="shared" si="2655"/>
        <v>0</v>
      </c>
    </row>
    <row r="8842" spans="1:7" s="218" customFormat="1" ht="24" customHeight="1" x14ac:dyDescent="0.2">
      <c r="A8842" s="213" t="str">
        <f t="shared" si="2651"/>
        <v/>
      </c>
      <c r="B8842" s="211" t="str">
        <f t="shared" si="2652"/>
        <v/>
      </c>
      <c r="C8842" s="212"/>
      <c r="D8842" s="213" t="str">
        <f t="shared" si="2653"/>
        <v/>
      </c>
      <c r="E8842" s="214"/>
      <c r="F8842" s="215">
        <f t="shared" si="2654"/>
        <v>0</v>
      </c>
      <c r="G8842" s="281">
        <f t="shared" si="2655"/>
        <v>0</v>
      </c>
    </row>
    <row r="8843" spans="1:7" s="218" customFormat="1" ht="24" customHeight="1" x14ac:dyDescent="0.2">
      <c r="A8843" s="213" t="str">
        <f t="shared" si="2651"/>
        <v/>
      </c>
      <c r="B8843" s="211" t="str">
        <f t="shared" si="2652"/>
        <v/>
      </c>
      <c r="C8843" s="212"/>
      <c r="D8843" s="213" t="str">
        <f t="shared" si="2653"/>
        <v/>
      </c>
      <c r="E8843" s="214"/>
      <c r="F8843" s="215">
        <f t="shared" si="2654"/>
        <v>0</v>
      </c>
      <c r="G8843" s="281">
        <f t="shared" si="2655"/>
        <v>0</v>
      </c>
    </row>
    <row r="8844" spans="1:7" s="218" customFormat="1" ht="24" customHeight="1" x14ac:dyDescent="0.2">
      <c r="A8844" s="213" t="str">
        <f t="shared" si="2651"/>
        <v/>
      </c>
      <c r="B8844" s="211" t="str">
        <f t="shared" si="2652"/>
        <v/>
      </c>
      <c r="C8844" s="212"/>
      <c r="D8844" s="213" t="str">
        <f t="shared" si="2653"/>
        <v/>
      </c>
      <c r="E8844" s="214"/>
      <c r="F8844" s="215">
        <f t="shared" si="2654"/>
        <v>0</v>
      </c>
      <c r="G8844" s="281">
        <f t="shared" si="2655"/>
        <v>0</v>
      </c>
    </row>
    <row r="8845" spans="1:7" s="218" customFormat="1" ht="24" customHeight="1" x14ac:dyDescent="0.2">
      <c r="A8845" s="213" t="str">
        <f t="shared" si="2651"/>
        <v/>
      </c>
      <c r="B8845" s="211" t="str">
        <f t="shared" si="2652"/>
        <v/>
      </c>
      <c r="C8845" s="212"/>
      <c r="D8845" s="213" t="str">
        <f t="shared" si="2653"/>
        <v/>
      </c>
      <c r="E8845" s="214"/>
      <c r="F8845" s="215">
        <f t="shared" si="2654"/>
        <v>0</v>
      </c>
      <c r="G8845" s="281">
        <f t="shared" si="2655"/>
        <v>0</v>
      </c>
    </row>
    <row r="8846" spans="1:7" s="218" customFormat="1" ht="24" customHeight="1" x14ac:dyDescent="0.2">
      <c r="A8846" s="213" t="str">
        <f t="shared" si="2651"/>
        <v/>
      </c>
      <c r="B8846" s="211" t="str">
        <f t="shared" si="2652"/>
        <v/>
      </c>
      <c r="C8846" s="212"/>
      <c r="D8846" s="213" t="str">
        <f t="shared" si="2653"/>
        <v/>
      </c>
      <c r="E8846" s="214"/>
      <c r="F8846" s="215">
        <f t="shared" si="2654"/>
        <v>0</v>
      </c>
      <c r="G8846" s="281">
        <f t="shared" si="2655"/>
        <v>0</v>
      </c>
    </row>
    <row r="8847" spans="1:7" ht="24" customHeight="1" x14ac:dyDescent="0.2">
      <c r="A8847" s="285"/>
      <c r="B8847" s="101"/>
      <c r="C8847" s="95"/>
      <c r="D8847" s="101"/>
      <c r="E8847" s="102"/>
      <c r="F8847" s="268" t="s">
        <v>33</v>
      </c>
      <c r="G8847" s="283">
        <f>SUBTOTAL(9,G8838:G8846)</f>
        <v>0</v>
      </c>
    </row>
    <row r="8848" spans="1:7" ht="24" customHeight="1" x14ac:dyDescent="0.2">
      <c r="A8848" s="286"/>
      <c r="B8848" s="101"/>
      <c r="C8848" s="95"/>
      <c r="D8848" s="101"/>
      <c r="E8848" s="102"/>
      <c r="F8848" s="103"/>
      <c r="G8848" s="284"/>
    </row>
    <row r="8849" spans="1:123" ht="24" customHeight="1" x14ac:dyDescent="0.2">
      <c r="A8849" s="287" t="str">
        <f>B8807</f>
        <v/>
      </c>
      <c r="B8849" s="288" t="str">
        <f>C8807</f>
        <v/>
      </c>
      <c r="C8849" s="109"/>
      <c r="D8849" s="109" t="s">
        <v>34</v>
      </c>
      <c r="E8849" s="110"/>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7" t="str">
        <f>Comitente</f>
        <v>CA.ME. SAN JUAN SOCIEDAD DEL ESTADO</v>
      </c>
      <c r="C8852" s="92"/>
      <c r="D8852" s="98"/>
      <c r="E8852" s="98"/>
      <c r="F8852" s="99"/>
      <c r="G8852" s="273"/>
    </row>
    <row r="8853" spans="1:123" ht="24" customHeight="1" x14ac:dyDescent="0.2">
      <c r="A8853" s="272" t="s">
        <v>603</v>
      </c>
      <c r="B8853" s="97">
        <f>Contratista</f>
        <v>0</v>
      </c>
      <c r="C8853" s="93"/>
      <c r="D8853" s="93"/>
      <c r="E8853" s="93"/>
      <c r="F8853" s="100"/>
      <c r="G8853" s="274"/>
    </row>
    <row r="8854" spans="1:123" ht="24" customHeight="1" x14ac:dyDescent="0.2">
      <c r="A8854" s="272" t="s">
        <v>24</v>
      </c>
      <c r="B8854" s="97" t="str">
        <f>Obra</f>
        <v>CIERRE PERIMETRAL - OBRA CIVIL Ca.Me. SAN JUAN S.E.</v>
      </c>
      <c r="C8854" s="93"/>
      <c r="D8854" s="93"/>
      <c r="E8854" s="93"/>
      <c r="F8854" s="100" t="s">
        <v>38</v>
      </c>
      <c r="G8854" s="275">
        <f>Fecha_Base</f>
        <v>44711</v>
      </c>
    </row>
    <row r="8855" spans="1:123" ht="24" customHeight="1" x14ac:dyDescent="0.2">
      <c r="A8855" s="276" t="s">
        <v>601</v>
      </c>
      <c r="B8855" s="94" t="str">
        <f>Ubicación</f>
        <v>DEPARTAMENTO SARMIENTO</v>
      </c>
      <c r="C8855" s="94"/>
      <c r="D8855" s="101"/>
      <c r="E8855" s="102"/>
      <c r="F8855" s="103"/>
      <c r="G8855" s="277"/>
    </row>
    <row r="8856" spans="1:123" ht="24" customHeight="1" x14ac:dyDescent="0.2">
      <c r="A8856" s="276" t="s">
        <v>39</v>
      </c>
      <c r="B8856" s="104" t="str">
        <f>IFERROR(VALUE(LEFT(B8857,FIND(".",B8857)-1)),"")</f>
        <v/>
      </c>
      <c r="C8856" s="95" t="str">
        <f>IFERROR(VLOOKUP(B8856,Tabla_CyP,2,FALSE),"")</f>
        <v/>
      </c>
      <c r="D8856" s="95"/>
      <c r="E8856" s="102"/>
      <c r="F8856" s="103"/>
      <c r="G8856" s="277"/>
    </row>
    <row r="8857" spans="1:123" ht="24" customHeight="1" x14ac:dyDescent="0.2">
      <c r="A8857" s="276" t="s">
        <v>25</v>
      </c>
      <c r="B8857" s="105" t="str">
        <f>IFERROR(VLOOKUP(COUNTIF($A$1:A8857,"ANALISIS DE PRECIOS"),Tabla_NumeroItem,2,FALSE),"")</f>
        <v/>
      </c>
      <c r="C8857" s="95" t="str">
        <f>IFERROR(VLOOKUP(B8857,Tabla_CyP,2,FALSE),"")</f>
        <v/>
      </c>
      <c r="D8857" s="101"/>
      <c r="E8857" s="102"/>
      <c r="F8857" s="100" t="s">
        <v>26</v>
      </c>
      <c r="G8857" s="278" t="str">
        <f>IFERROR(VLOOKUP(B8857,Tabla_CyP,4,FALSE),"")</f>
        <v/>
      </c>
    </row>
    <row r="8858" spans="1:123" ht="24" customHeight="1" x14ac:dyDescent="0.2">
      <c r="A8858" s="276"/>
      <c r="B8858" s="94"/>
      <c r="C8858" s="95"/>
      <c r="D8858" s="101"/>
      <c r="E8858" s="102"/>
      <c r="F8858" s="103"/>
      <c r="G8858" s="277"/>
    </row>
    <row r="8859" spans="1:123" ht="24" customHeight="1" x14ac:dyDescent="0.2">
      <c r="A8859" s="378" t="s">
        <v>507</v>
      </c>
      <c r="B8859" s="379"/>
      <c r="C8859" s="380" t="s">
        <v>0</v>
      </c>
      <c r="D8859" s="380" t="s">
        <v>27</v>
      </c>
      <c r="E8859" s="386" t="s">
        <v>28</v>
      </c>
      <c r="F8859" s="388" t="s">
        <v>29</v>
      </c>
      <c r="G8859" s="388" t="s">
        <v>30</v>
      </c>
    </row>
    <row r="8860" spans="1:123" s="107" customFormat="1" ht="24" customHeight="1" x14ac:dyDescent="0.2">
      <c r="A8860" s="106" t="s">
        <v>508</v>
      </c>
      <c r="B8860" s="106" t="s">
        <v>509</v>
      </c>
      <c r="C8860" s="381"/>
      <c r="D8860" s="381"/>
      <c r="E8860" s="387"/>
      <c r="F8860" s="389"/>
      <c r="G8860" s="389"/>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customHeight="1" x14ac:dyDescent="0.2">
      <c r="A8861" s="279"/>
      <c r="B8861" s="108"/>
      <c r="C8861" s="267" t="s">
        <v>604</v>
      </c>
      <c r="D8861" s="109"/>
      <c r="E8861" s="110"/>
      <c r="F8861" s="111"/>
      <c r="G8861" s="280"/>
    </row>
    <row r="8862" spans="1:123" s="218" customFormat="1"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1">
        <f>ROUND(E8862*F8862,2)</f>
        <v>0</v>
      </c>
    </row>
    <row r="8863" spans="1:123" s="218" customFormat="1"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1">
        <f t="shared" ref="G8863:G8875" si="2660">ROUND(E8863*F8863,2)</f>
        <v>0</v>
      </c>
    </row>
    <row r="8864" spans="1:123" s="218" customFormat="1" ht="24" customHeight="1" x14ac:dyDescent="0.2">
      <c r="A8864" s="213" t="str">
        <f t="shared" si="2656"/>
        <v/>
      </c>
      <c r="B8864" s="211" t="str">
        <f t="shared" si="2659"/>
        <v/>
      </c>
      <c r="C8864" s="212"/>
      <c r="D8864" s="213" t="str">
        <f t="shared" si="2657"/>
        <v/>
      </c>
      <c r="E8864" s="214"/>
      <c r="F8864" s="215">
        <f t="shared" si="2658"/>
        <v>0</v>
      </c>
      <c r="G8864" s="281">
        <f t="shared" si="2660"/>
        <v>0</v>
      </c>
    </row>
    <row r="8865" spans="1:7" s="218" customFormat="1" ht="24" customHeight="1" x14ac:dyDescent="0.2">
      <c r="A8865" s="213" t="str">
        <f t="shared" si="2656"/>
        <v/>
      </c>
      <c r="B8865" s="211" t="str">
        <f t="shared" si="2659"/>
        <v/>
      </c>
      <c r="C8865" s="212"/>
      <c r="D8865" s="213" t="str">
        <f t="shared" si="2657"/>
        <v/>
      </c>
      <c r="E8865" s="214"/>
      <c r="F8865" s="215">
        <f t="shared" si="2658"/>
        <v>0</v>
      </c>
      <c r="G8865" s="281">
        <f t="shared" si="2660"/>
        <v>0</v>
      </c>
    </row>
    <row r="8866" spans="1:7" s="218" customFormat="1" ht="24" customHeight="1" x14ac:dyDescent="0.2">
      <c r="A8866" s="213" t="str">
        <f t="shared" si="2656"/>
        <v/>
      </c>
      <c r="B8866" s="211" t="str">
        <f t="shared" si="2659"/>
        <v/>
      </c>
      <c r="C8866" s="212"/>
      <c r="D8866" s="213" t="str">
        <f t="shared" si="2657"/>
        <v/>
      </c>
      <c r="E8866" s="214"/>
      <c r="F8866" s="215">
        <f t="shared" si="2658"/>
        <v>0</v>
      </c>
      <c r="G8866" s="281">
        <f t="shared" si="2660"/>
        <v>0</v>
      </c>
    </row>
    <row r="8867" spans="1:7" s="218" customFormat="1" ht="24" customHeight="1" x14ac:dyDescent="0.2">
      <c r="A8867" s="213" t="str">
        <f t="shared" si="2656"/>
        <v/>
      </c>
      <c r="B8867" s="211" t="str">
        <f t="shared" si="2659"/>
        <v/>
      </c>
      <c r="C8867" s="212"/>
      <c r="D8867" s="213" t="str">
        <f t="shared" si="2657"/>
        <v/>
      </c>
      <c r="E8867" s="214"/>
      <c r="F8867" s="215">
        <f t="shared" si="2658"/>
        <v>0</v>
      </c>
      <c r="G8867" s="281">
        <f t="shared" si="2660"/>
        <v>0</v>
      </c>
    </row>
    <row r="8868" spans="1:7" s="218" customFormat="1" ht="24" customHeight="1" x14ac:dyDescent="0.2">
      <c r="A8868" s="213" t="str">
        <f t="shared" si="2656"/>
        <v/>
      </c>
      <c r="B8868" s="211" t="str">
        <f t="shared" si="2659"/>
        <v/>
      </c>
      <c r="C8868" s="212"/>
      <c r="D8868" s="213" t="str">
        <f t="shared" si="2657"/>
        <v/>
      </c>
      <c r="E8868" s="214"/>
      <c r="F8868" s="215">
        <f t="shared" si="2658"/>
        <v>0</v>
      </c>
      <c r="G8868" s="281">
        <f t="shared" si="2660"/>
        <v>0</v>
      </c>
    </row>
    <row r="8869" spans="1:7" s="218" customFormat="1" ht="24" customHeight="1" x14ac:dyDescent="0.2">
      <c r="A8869" s="213" t="str">
        <f t="shared" si="2656"/>
        <v/>
      </c>
      <c r="B8869" s="211" t="str">
        <f t="shared" si="2659"/>
        <v/>
      </c>
      <c r="C8869" s="212"/>
      <c r="D8869" s="213" t="str">
        <f t="shared" si="2657"/>
        <v/>
      </c>
      <c r="E8869" s="214"/>
      <c r="F8869" s="215">
        <f t="shared" si="2658"/>
        <v>0</v>
      </c>
      <c r="G8869" s="281">
        <f t="shared" si="2660"/>
        <v>0</v>
      </c>
    </row>
    <row r="8870" spans="1:7" s="218" customFormat="1" ht="24" customHeight="1" x14ac:dyDescent="0.2">
      <c r="A8870" s="213" t="str">
        <f t="shared" si="2656"/>
        <v/>
      </c>
      <c r="B8870" s="211" t="str">
        <f t="shared" si="2659"/>
        <v/>
      </c>
      <c r="C8870" s="212"/>
      <c r="D8870" s="213" t="str">
        <f t="shared" si="2657"/>
        <v/>
      </c>
      <c r="E8870" s="214"/>
      <c r="F8870" s="215">
        <f t="shared" si="2658"/>
        <v>0</v>
      </c>
      <c r="G8870" s="281">
        <f t="shared" si="2660"/>
        <v>0</v>
      </c>
    </row>
    <row r="8871" spans="1:7" s="218" customFormat="1" ht="24" customHeight="1" x14ac:dyDescent="0.2">
      <c r="A8871" s="213" t="str">
        <f t="shared" si="2656"/>
        <v/>
      </c>
      <c r="B8871" s="211" t="str">
        <f t="shared" si="2659"/>
        <v/>
      </c>
      <c r="C8871" s="212"/>
      <c r="D8871" s="213" t="str">
        <f t="shared" si="2657"/>
        <v/>
      </c>
      <c r="E8871" s="214"/>
      <c r="F8871" s="215">
        <f t="shared" si="2658"/>
        <v>0</v>
      </c>
      <c r="G8871" s="281">
        <f t="shared" si="2660"/>
        <v>0</v>
      </c>
    </row>
    <row r="8872" spans="1:7" s="218" customFormat="1" ht="24" customHeight="1" x14ac:dyDescent="0.2">
      <c r="A8872" s="213" t="str">
        <f t="shared" si="2656"/>
        <v/>
      </c>
      <c r="B8872" s="211" t="str">
        <f t="shared" si="2659"/>
        <v/>
      </c>
      <c r="C8872" s="212"/>
      <c r="D8872" s="213" t="str">
        <f t="shared" si="2657"/>
        <v/>
      </c>
      <c r="E8872" s="214"/>
      <c r="F8872" s="215">
        <f t="shared" si="2658"/>
        <v>0</v>
      </c>
      <c r="G8872" s="281">
        <f t="shared" si="2660"/>
        <v>0</v>
      </c>
    </row>
    <row r="8873" spans="1:7" s="218" customFormat="1" ht="24" customHeight="1" x14ac:dyDescent="0.2">
      <c r="A8873" s="213" t="str">
        <f t="shared" si="2656"/>
        <v/>
      </c>
      <c r="B8873" s="211" t="str">
        <f t="shared" si="2659"/>
        <v/>
      </c>
      <c r="C8873" s="212"/>
      <c r="D8873" s="213" t="str">
        <f t="shared" si="2657"/>
        <v/>
      </c>
      <c r="E8873" s="214"/>
      <c r="F8873" s="215">
        <f t="shared" si="2658"/>
        <v>0</v>
      </c>
      <c r="G8873" s="281">
        <f t="shared" si="2660"/>
        <v>0</v>
      </c>
    </row>
    <row r="8874" spans="1:7" s="218" customFormat="1" ht="24" customHeight="1" x14ac:dyDescent="0.2">
      <c r="A8874" s="213" t="str">
        <f t="shared" si="2656"/>
        <v/>
      </c>
      <c r="B8874" s="211" t="str">
        <f t="shared" si="2659"/>
        <v/>
      </c>
      <c r="C8874" s="212"/>
      <c r="D8874" s="213" t="str">
        <f t="shared" si="2657"/>
        <v/>
      </c>
      <c r="E8874" s="214"/>
      <c r="F8874" s="215">
        <f t="shared" si="2658"/>
        <v>0</v>
      </c>
      <c r="G8874" s="281">
        <f t="shared" si="2660"/>
        <v>0</v>
      </c>
    </row>
    <row r="8875" spans="1:7" s="218" customFormat="1" ht="24" customHeight="1" x14ac:dyDescent="0.2">
      <c r="A8875" s="213" t="str">
        <f t="shared" si="2656"/>
        <v/>
      </c>
      <c r="B8875" s="211" t="str">
        <f t="shared" si="2659"/>
        <v/>
      </c>
      <c r="C8875" s="212"/>
      <c r="D8875" s="213" t="str">
        <f t="shared" si="2657"/>
        <v/>
      </c>
      <c r="E8875" s="214"/>
      <c r="F8875" s="216">
        <f t="shared" si="2658"/>
        <v>0</v>
      </c>
      <c r="G8875" s="281">
        <f t="shared" si="2660"/>
        <v>0</v>
      </c>
    </row>
    <row r="8876" spans="1:7" ht="24" customHeight="1" x14ac:dyDescent="0.2">
      <c r="A8876" s="282"/>
      <c r="B8876" s="95"/>
      <c r="C8876" s="95"/>
      <c r="D8876" s="101"/>
      <c r="E8876" s="102"/>
      <c r="F8876" s="268" t="s">
        <v>31</v>
      </c>
      <c r="G8876" s="283">
        <f>SUBTOTAL(9,G8862:G8875)</f>
        <v>0</v>
      </c>
    </row>
    <row r="8877" spans="1:7" ht="24" customHeight="1" x14ac:dyDescent="0.2">
      <c r="A8877" s="282"/>
      <c r="B8877" s="95"/>
      <c r="C8877" s="266" t="s">
        <v>605</v>
      </c>
      <c r="D8877" s="101"/>
      <c r="E8877" s="102"/>
      <c r="F8877" s="103"/>
      <c r="G8877" s="284"/>
    </row>
    <row r="8878" spans="1:7" s="218" customFormat="1"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1">
        <f>ROUND(E8878*F8878,2)</f>
        <v>0</v>
      </c>
    </row>
    <row r="8879" spans="1:7" s="218" customFormat="1" ht="24" customHeight="1" x14ac:dyDescent="0.2">
      <c r="A8879" s="213" t="str">
        <f t="shared" si="2661"/>
        <v/>
      </c>
      <c r="B8879" s="211">
        <f t="shared" si="2662"/>
        <v>0</v>
      </c>
      <c r="C8879" s="212"/>
      <c r="D8879" s="213" t="str">
        <f t="shared" si="2663"/>
        <v/>
      </c>
      <c r="E8879" s="214"/>
      <c r="F8879" s="217">
        <f t="shared" si="2664"/>
        <v>0</v>
      </c>
      <c r="G8879" s="281">
        <f>ROUND(E8879*F8879,2)</f>
        <v>0</v>
      </c>
    </row>
    <row r="8880" spans="1:7" s="218" customFormat="1" ht="24" customHeight="1" x14ac:dyDescent="0.2">
      <c r="A8880" s="213" t="str">
        <f t="shared" si="2661"/>
        <v/>
      </c>
      <c r="B8880" s="211">
        <f t="shared" si="2662"/>
        <v>0</v>
      </c>
      <c r="C8880" s="212"/>
      <c r="D8880" s="213" t="str">
        <f t="shared" si="2663"/>
        <v/>
      </c>
      <c r="E8880" s="214"/>
      <c r="F8880" s="217">
        <f t="shared" si="2664"/>
        <v>0</v>
      </c>
      <c r="G8880" s="281">
        <f t="shared" ref="G8880:G8885" si="2665">ROUND(E8880*F8880,2)</f>
        <v>0</v>
      </c>
    </row>
    <row r="8881" spans="1:7" s="218" customFormat="1" ht="24" customHeight="1" x14ac:dyDescent="0.2">
      <c r="A8881" s="213" t="str">
        <f t="shared" si="2661"/>
        <v/>
      </c>
      <c r="B8881" s="211">
        <f t="shared" si="2662"/>
        <v>0</v>
      </c>
      <c r="C8881" s="212"/>
      <c r="D8881" s="213" t="str">
        <f t="shared" si="2663"/>
        <v/>
      </c>
      <c r="E8881" s="214"/>
      <c r="F8881" s="217">
        <f t="shared" si="2664"/>
        <v>0</v>
      </c>
      <c r="G8881" s="281">
        <f t="shared" si="2665"/>
        <v>0</v>
      </c>
    </row>
    <row r="8882" spans="1:7" s="218" customFormat="1" ht="24" customHeight="1" x14ac:dyDescent="0.2">
      <c r="A8882" s="213" t="str">
        <f t="shared" si="2661"/>
        <v/>
      </c>
      <c r="B8882" s="211">
        <f t="shared" si="2662"/>
        <v>0</v>
      </c>
      <c r="C8882" s="212"/>
      <c r="D8882" s="213" t="str">
        <f t="shared" si="2663"/>
        <v/>
      </c>
      <c r="E8882" s="214"/>
      <c r="F8882" s="215">
        <f t="shared" si="2664"/>
        <v>0</v>
      </c>
      <c r="G8882" s="281">
        <f t="shared" si="2665"/>
        <v>0</v>
      </c>
    </row>
    <row r="8883" spans="1:7" s="218" customFormat="1" ht="24" customHeight="1" x14ac:dyDescent="0.2">
      <c r="A8883" s="213" t="str">
        <f t="shared" si="2661"/>
        <v/>
      </c>
      <c r="B8883" s="211">
        <f t="shared" si="2662"/>
        <v>0</v>
      </c>
      <c r="C8883" s="212"/>
      <c r="D8883" s="213" t="str">
        <f t="shared" si="2663"/>
        <v/>
      </c>
      <c r="E8883" s="214"/>
      <c r="F8883" s="215">
        <f t="shared" si="2664"/>
        <v>0</v>
      </c>
      <c r="G8883" s="281">
        <f t="shared" si="2665"/>
        <v>0</v>
      </c>
    </row>
    <row r="8884" spans="1:7" s="218" customFormat="1" ht="24" customHeight="1" x14ac:dyDescent="0.2">
      <c r="A8884" s="213" t="str">
        <f t="shared" si="2661"/>
        <v/>
      </c>
      <c r="B8884" s="211">
        <f t="shared" si="2662"/>
        <v>0</v>
      </c>
      <c r="C8884" s="212"/>
      <c r="D8884" s="213" t="str">
        <f t="shared" si="2663"/>
        <v/>
      </c>
      <c r="E8884" s="214"/>
      <c r="F8884" s="215">
        <f t="shared" si="2664"/>
        <v>0</v>
      </c>
      <c r="G8884" s="281">
        <f t="shared" si="2665"/>
        <v>0</v>
      </c>
    </row>
    <row r="8885" spans="1:7" s="218" customFormat="1" ht="24" customHeight="1" x14ac:dyDescent="0.2">
      <c r="A8885" s="213" t="str">
        <f t="shared" si="2661"/>
        <v/>
      </c>
      <c r="B8885" s="211">
        <f t="shared" si="2662"/>
        <v>0</v>
      </c>
      <c r="C8885" s="212"/>
      <c r="D8885" s="213" t="str">
        <f t="shared" si="2663"/>
        <v/>
      </c>
      <c r="E8885" s="214"/>
      <c r="F8885" s="215">
        <f t="shared" si="2664"/>
        <v>0</v>
      </c>
      <c r="G8885" s="281">
        <f t="shared" si="2665"/>
        <v>0</v>
      </c>
    </row>
    <row r="8886" spans="1:7" ht="24" customHeight="1" x14ac:dyDescent="0.2">
      <c r="A8886" s="282"/>
      <c r="B8886" s="95"/>
      <c r="C8886" s="95"/>
      <c r="D8886" s="101"/>
      <c r="E8886" s="102"/>
      <c r="F8886" s="268" t="s">
        <v>32</v>
      </c>
      <c r="G8886" s="283">
        <f>SUBTOTAL(9,G8878:G8885)</f>
        <v>0</v>
      </c>
    </row>
    <row r="8887" spans="1:7" ht="24" customHeight="1" x14ac:dyDescent="0.2">
      <c r="A8887" s="282"/>
      <c r="B8887" s="95"/>
      <c r="C8887" s="266" t="s">
        <v>606</v>
      </c>
      <c r="D8887" s="101"/>
      <c r="E8887" s="102"/>
      <c r="F8887" s="103"/>
      <c r="G8887" s="284"/>
    </row>
    <row r="8888" spans="1:7" s="218" customFormat="1"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1">
        <f t="shared" ref="G8888:G8896" si="2670">ROUND(E8888*F8888,2)</f>
        <v>0</v>
      </c>
    </row>
    <row r="8889" spans="1:7" s="218" customFormat="1" ht="24" customHeight="1" x14ac:dyDescent="0.2">
      <c r="A8889" s="213" t="str">
        <f t="shared" si="2666"/>
        <v/>
      </c>
      <c r="B8889" s="211" t="str">
        <f t="shared" si="2667"/>
        <v/>
      </c>
      <c r="C8889" s="212"/>
      <c r="D8889" s="213" t="str">
        <f t="shared" si="2668"/>
        <v/>
      </c>
      <c r="E8889" s="214"/>
      <c r="F8889" s="215">
        <f t="shared" si="2669"/>
        <v>0</v>
      </c>
      <c r="G8889" s="281">
        <f t="shared" si="2670"/>
        <v>0</v>
      </c>
    </row>
    <row r="8890" spans="1:7" s="218" customFormat="1" ht="24" customHeight="1" x14ac:dyDescent="0.2">
      <c r="A8890" s="213" t="str">
        <f t="shared" si="2666"/>
        <v/>
      </c>
      <c r="B8890" s="211" t="str">
        <f t="shared" si="2667"/>
        <v/>
      </c>
      <c r="C8890" s="212"/>
      <c r="D8890" s="213" t="str">
        <f t="shared" si="2668"/>
        <v/>
      </c>
      <c r="E8890" s="214"/>
      <c r="F8890" s="215">
        <f t="shared" si="2669"/>
        <v>0</v>
      </c>
      <c r="G8890" s="281">
        <f t="shared" si="2670"/>
        <v>0</v>
      </c>
    </row>
    <row r="8891" spans="1:7" s="218" customFormat="1" ht="24" customHeight="1" x14ac:dyDescent="0.2">
      <c r="A8891" s="213" t="str">
        <f t="shared" si="2666"/>
        <v/>
      </c>
      <c r="B8891" s="211" t="str">
        <f t="shared" si="2667"/>
        <v/>
      </c>
      <c r="C8891" s="212"/>
      <c r="D8891" s="213" t="str">
        <f t="shared" si="2668"/>
        <v/>
      </c>
      <c r="E8891" s="214"/>
      <c r="F8891" s="215">
        <f t="shared" si="2669"/>
        <v>0</v>
      </c>
      <c r="G8891" s="281">
        <f t="shared" si="2670"/>
        <v>0</v>
      </c>
    </row>
    <row r="8892" spans="1:7" s="218" customFormat="1" ht="24" customHeight="1" x14ac:dyDescent="0.2">
      <c r="A8892" s="213" t="str">
        <f t="shared" si="2666"/>
        <v/>
      </c>
      <c r="B8892" s="211" t="str">
        <f t="shared" si="2667"/>
        <v/>
      </c>
      <c r="C8892" s="212"/>
      <c r="D8892" s="213" t="str">
        <f t="shared" si="2668"/>
        <v/>
      </c>
      <c r="E8892" s="214"/>
      <c r="F8892" s="215">
        <f t="shared" si="2669"/>
        <v>0</v>
      </c>
      <c r="G8892" s="281">
        <f t="shared" si="2670"/>
        <v>0</v>
      </c>
    </row>
    <row r="8893" spans="1:7" s="218" customFormat="1" ht="24" customHeight="1" x14ac:dyDescent="0.2">
      <c r="A8893" s="213" t="str">
        <f t="shared" si="2666"/>
        <v/>
      </c>
      <c r="B8893" s="211" t="str">
        <f t="shared" si="2667"/>
        <v/>
      </c>
      <c r="C8893" s="212"/>
      <c r="D8893" s="213" t="str">
        <f t="shared" si="2668"/>
        <v/>
      </c>
      <c r="E8893" s="214"/>
      <c r="F8893" s="215">
        <f t="shared" si="2669"/>
        <v>0</v>
      </c>
      <c r="G8893" s="281">
        <f t="shared" si="2670"/>
        <v>0</v>
      </c>
    </row>
    <row r="8894" spans="1:7" s="218" customFormat="1" ht="24" customHeight="1" x14ac:dyDescent="0.2">
      <c r="A8894" s="213" t="str">
        <f t="shared" si="2666"/>
        <v/>
      </c>
      <c r="B8894" s="211" t="str">
        <f t="shared" si="2667"/>
        <v/>
      </c>
      <c r="C8894" s="212"/>
      <c r="D8894" s="213" t="str">
        <f t="shared" si="2668"/>
        <v/>
      </c>
      <c r="E8894" s="214"/>
      <c r="F8894" s="215">
        <f t="shared" si="2669"/>
        <v>0</v>
      </c>
      <c r="G8894" s="281">
        <f t="shared" si="2670"/>
        <v>0</v>
      </c>
    </row>
    <row r="8895" spans="1:7" s="218" customFormat="1" ht="24" customHeight="1" x14ac:dyDescent="0.2">
      <c r="A8895" s="213" t="str">
        <f t="shared" si="2666"/>
        <v/>
      </c>
      <c r="B8895" s="211" t="str">
        <f t="shared" si="2667"/>
        <v/>
      </c>
      <c r="C8895" s="212"/>
      <c r="D8895" s="213" t="str">
        <f t="shared" si="2668"/>
        <v/>
      </c>
      <c r="E8895" s="214"/>
      <c r="F8895" s="215">
        <f t="shared" si="2669"/>
        <v>0</v>
      </c>
      <c r="G8895" s="281">
        <f t="shared" si="2670"/>
        <v>0</v>
      </c>
    </row>
    <row r="8896" spans="1:7" s="218" customFormat="1" ht="24" customHeight="1" x14ac:dyDescent="0.2">
      <c r="A8896" s="213" t="str">
        <f t="shared" si="2666"/>
        <v/>
      </c>
      <c r="B8896" s="211" t="str">
        <f t="shared" si="2667"/>
        <v/>
      </c>
      <c r="C8896" s="212"/>
      <c r="D8896" s="213" t="str">
        <f t="shared" si="2668"/>
        <v/>
      </c>
      <c r="E8896" s="214"/>
      <c r="F8896" s="215">
        <f t="shared" si="2669"/>
        <v>0</v>
      </c>
      <c r="G8896" s="281">
        <f t="shared" si="2670"/>
        <v>0</v>
      </c>
    </row>
    <row r="8897" spans="1:123" ht="24" customHeight="1" x14ac:dyDescent="0.2">
      <c r="A8897" s="285"/>
      <c r="B8897" s="101"/>
      <c r="C8897" s="95"/>
      <c r="D8897" s="101"/>
      <c r="E8897" s="102"/>
      <c r="F8897" s="268" t="s">
        <v>33</v>
      </c>
      <c r="G8897" s="283">
        <f>SUBTOTAL(9,G8888:G8896)</f>
        <v>0</v>
      </c>
    </row>
    <row r="8898" spans="1:123" ht="24" customHeight="1" x14ac:dyDescent="0.2">
      <c r="A8898" s="286"/>
      <c r="B8898" s="101"/>
      <c r="C8898" s="95"/>
      <c r="D8898" s="101"/>
      <c r="E8898" s="102"/>
      <c r="F8898" s="103"/>
      <c r="G8898" s="284"/>
    </row>
    <row r="8899" spans="1:123" ht="24" customHeight="1" x14ac:dyDescent="0.2">
      <c r="A8899" s="287" t="str">
        <f>B8857</f>
        <v/>
      </c>
      <c r="B8899" s="288" t="str">
        <f>C8857</f>
        <v/>
      </c>
      <c r="C8899" s="109"/>
      <c r="D8899" s="109" t="s">
        <v>34</v>
      </c>
      <c r="E8899" s="110"/>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7" t="str">
        <f>Comitente</f>
        <v>CA.ME. SAN JUAN SOCIEDAD DEL ESTADO</v>
      </c>
      <c r="C8902" s="92"/>
      <c r="D8902" s="98"/>
      <c r="E8902" s="98"/>
      <c r="F8902" s="99"/>
      <c r="G8902" s="273"/>
    </row>
    <row r="8903" spans="1:123" ht="24" customHeight="1" x14ac:dyDescent="0.2">
      <c r="A8903" s="272" t="s">
        <v>603</v>
      </c>
      <c r="B8903" s="97">
        <f>Contratista</f>
        <v>0</v>
      </c>
      <c r="C8903" s="93"/>
      <c r="D8903" s="93"/>
      <c r="E8903" s="93"/>
      <c r="F8903" s="100"/>
      <c r="G8903" s="274"/>
    </row>
    <row r="8904" spans="1:123" ht="24" customHeight="1" x14ac:dyDescent="0.2">
      <c r="A8904" s="272" t="s">
        <v>24</v>
      </c>
      <c r="B8904" s="97" t="str">
        <f>Obra</f>
        <v>CIERRE PERIMETRAL - OBRA CIVIL Ca.Me. SAN JUAN S.E.</v>
      </c>
      <c r="C8904" s="93"/>
      <c r="D8904" s="93"/>
      <c r="E8904" s="93"/>
      <c r="F8904" s="100" t="s">
        <v>38</v>
      </c>
      <c r="G8904" s="275">
        <f>Fecha_Base</f>
        <v>44711</v>
      </c>
    </row>
    <row r="8905" spans="1:123" ht="24" customHeight="1" x14ac:dyDescent="0.2">
      <c r="A8905" s="276" t="s">
        <v>601</v>
      </c>
      <c r="B8905" s="94" t="str">
        <f>Ubicación</f>
        <v>DEPARTAMENTO SARMIENTO</v>
      </c>
      <c r="C8905" s="94"/>
      <c r="D8905" s="101"/>
      <c r="E8905" s="102"/>
      <c r="F8905" s="103"/>
      <c r="G8905" s="277"/>
    </row>
    <row r="8906" spans="1:123" ht="24" customHeight="1" x14ac:dyDescent="0.2">
      <c r="A8906" s="276" t="s">
        <v>39</v>
      </c>
      <c r="B8906" s="104" t="str">
        <f>IFERROR(VALUE(LEFT(B8907,FIND(".",B8907)-1)),"")</f>
        <v/>
      </c>
      <c r="C8906" s="95" t="str">
        <f>IFERROR(VLOOKUP(B8906,Tabla_CyP,2,FALSE),"")</f>
        <v/>
      </c>
      <c r="D8906" s="95"/>
      <c r="E8906" s="102"/>
      <c r="F8906" s="103"/>
      <c r="G8906" s="277"/>
    </row>
    <row r="8907" spans="1:123" ht="24" customHeight="1" x14ac:dyDescent="0.2">
      <c r="A8907" s="276" t="s">
        <v>25</v>
      </c>
      <c r="B8907" s="105" t="str">
        <f>IFERROR(VLOOKUP(COUNTIF($A$1:A8907,"ANALISIS DE PRECIOS"),Tabla_NumeroItem,2,FALSE),"")</f>
        <v/>
      </c>
      <c r="C8907" s="95" t="str">
        <f>IFERROR(VLOOKUP(B8907,Tabla_CyP,2,FALSE),"")</f>
        <v/>
      </c>
      <c r="D8907" s="101"/>
      <c r="E8907" s="102"/>
      <c r="F8907" s="100" t="s">
        <v>26</v>
      </c>
      <c r="G8907" s="278" t="str">
        <f>IFERROR(VLOOKUP(B8907,Tabla_CyP,4,FALSE),"")</f>
        <v/>
      </c>
    </row>
    <row r="8908" spans="1:123" ht="24" customHeight="1" x14ac:dyDescent="0.2">
      <c r="A8908" s="276"/>
      <c r="B8908" s="94"/>
      <c r="C8908" s="95"/>
      <c r="D8908" s="101"/>
      <c r="E8908" s="102"/>
      <c r="F8908" s="103"/>
      <c r="G8908" s="277"/>
    </row>
    <row r="8909" spans="1:123" ht="24" customHeight="1" x14ac:dyDescent="0.2">
      <c r="A8909" s="378" t="s">
        <v>507</v>
      </c>
      <c r="B8909" s="379"/>
      <c r="C8909" s="380" t="s">
        <v>0</v>
      </c>
      <c r="D8909" s="380" t="s">
        <v>27</v>
      </c>
      <c r="E8909" s="386" t="s">
        <v>28</v>
      </c>
      <c r="F8909" s="388" t="s">
        <v>29</v>
      </c>
      <c r="G8909" s="388" t="s">
        <v>30</v>
      </c>
    </row>
    <row r="8910" spans="1:123" s="107" customFormat="1" ht="24" customHeight="1" x14ac:dyDescent="0.2">
      <c r="A8910" s="106" t="s">
        <v>508</v>
      </c>
      <c r="B8910" s="106" t="s">
        <v>509</v>
      </c>
      <c r="C8910" s="381"/>
      <c r="D8910" s="381"/>
      <c r="E8910" s="387"/>
      <c r="F8910" s="389"/>
      <c r="G8910" s="389"/>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customHeight="1" x14ac:dyDescent="0.2">
      <c r="A8911" s="279"/>
      <c r="B8911" s="108"/>
      <c r="C8911" s="267" t="s">
        <v>604</v>
      </c>
      <c r="D8911" s="109"/>
      <c r="E8911" s="110"/>
      <c r="F8911" s="111"/>
      <c r="G8911" s="280"/>
    </row>
    <row r="8912" spans="1:123" s="218" customFormat="1"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1">
        <f>ROUND(E8912*F8912,2)</f>
        <v>0</v>
      </c>
    </row>
    <row r="8913" spans="1:7" s="218" customFormat="1"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1">
        <f t="shared" ref="G8913:G8925" si="2675">ROUND(E8913*F8913,2)</f>
        <v>0</v>
      </c>
    </row>
    <row r="8914" spans="1:7" s="218" customFormat="1" ht="24" customHeight="1" x14ac:dyDescent="0.2">
      <c r="A8914" s="213" t="str">
        <f t="shared" si="2671"/>
        <v/>
      </c>
      <c r="B8914" s="211" t="str">
        <f t="shared" si="2674"/>
        <v/>
      </c>
      <c r="C8914" s="212"/>
      <c r="D8914" s="213" t="str">
        <f t="shared" si="2672"/>
        <v/>
      </c>
      <c r="E8914" s="214"/>
      <c r="F8914" s="215">
        <f t="shared" si="2673"/>
        <v>0</v>
      </c>
      <c r="G8914" s="281">
        <f t="shared" si="2675"/>
        <v>0</v>
      </c>
    </row>
    <row r="8915" spans="1:7" s="218" customFormat="1" ht="24" customHeight="1" x14ac:dyDescent="0.2">
      <c r="A8915" s="213" t="str">
        <f t="shared" si="2671"/>
        <v/>
      </c>
      <c r="B8915" s="211" t="str">
        <f t="shared" si="2674"/>
        <v/>
      </c>
      <c r="C8915" s="212"/>
      <c r="D8915" s="213" t="str">
        <f t="shared" si="2672"/>
        <v/>
      </c>
      <c r="E8915" s="214"/>
      <c r="F8915" s="215">
        <f t="shared" si="2673"/>
        <v>0</v>
      </c>
      <c r="G8915" s="281">
        <f t="shared" si="2675"/>
        <v>0</v>
      </c>
    </row>
    <row r="8916" spans="1:7" s="218" customFormat="1" ht="24" customHeight="1" x14ac:dyDescent="0.2">
      <c r="A8916" s="213" t="str">
        <f t="shared" si="2671"/>
        <v/>
      </c>
      <c r="B8916" s="211" t="str">
        <f t="shared" si="2674"/>
        <v/>
      </c>
      <c r="C8916" s="212"/>
      <c r="D8916" s="213" t="str">
        <f t="shared" si="2672"/>
        <v/>
      </c>
      <c r="E8916" s="214"/>
      <c r="F8916" s="215">
        <f t="shared" si="2673"/>
        <v>0</v>
      </c>
      <c r="G8916" s="281">
        <f t="shared" si="2675"/>
        <v>0</v>
      </c>
    </row>
    <row r="8917" spans="1:7" s="218" customFormat="1" ht="24" customHeight="1" x14ac:dyDescent="0.2">
      <c r="A8917" s="213" t="str">
        <f t="shared" si="2671"/>
        <v/>
      </c>
      <c r="B8917" s="211" t="str">
        <f t="shared" si="2674"/>
        <v/>
      </c>
      <c r="C8917" s="212"/>
      <c r="D8917" s="213" t="str">
        <f t="shared" si="2672"/>
        <v/>
      </c>
      <c r="E8917" s="214"/>
      <c r="F8917" s="215">
        <f t="shared" si="2673"/>
        <v>0</v>
      </c>
      <c r="G8917" s="281">
        <f t="shared" si="2675"/>
        <v>0</v>
      </c>
    </row>
    <row r="8918" spans="1:7" s="218" customFormat="1" ht="24" customHeight="1" x14ac:dyDescent="0.2">
      <c r="A8918" s="213" t="str">
        <f t="shared" si="2671"/>
        <v/>
      </c>
      <c r="B8918" s="211" t="str">
        <f t="shared" si="2674"/>
        <v/>
      </c>
      <c r="C8918" s="212"/>
      <c r="D8918" s="213" t="str">
        <f t="shared" si="2672"/>
        <v/>
      </c>
      <c r="E8918" s="214"/>
      <c r="F8918" s="215">
        <f t="shared" si="2673"/>
        <v>0</v>
      </c>
      <c r="G8918" s="281">
        <f t="shared" si="2675"/>
        <v>0</v>
      </c>
    </row>
    <row r="8919" spans="1:7" s="218" customFormat="1" ht="24" customHeight="1" x14ac:dyDescent="0.2">
      <c r="A8919" s="213" t="str">
        <f t="shared" si="2671"/>
        <v/>
      </c>
      <c r="B8919" s="211" t="str">
        <f t="shared" si="2674"/>
        <v/>
      </c>
      <c r="C8919" s="212"/>
      <c r="D8919" s="213" t="str">
        <f t="shared" si="2672"/>
        <v/>
      </c>
      <c r="E8919" s="214"/>
      <c r="F8919" s="215">
        <f t="shared" si="2673"/>
        <v>0</v>
      </c>
      <c r="G8919" s="281">
        <f t="shared" si="2675"/>
        <v>0</v>
      </c>
    </row>
    <row r="8920" spans="1:7" s="218" customFormat="1" ht="24" customHeight="1" x14ac:dyDescent="0.2">
      <c r="A8920" s="213" t="str">
        <f t="shared" si="2671"/>
        <v/>
      </c>
      <c r="B8920" s="211" t="str">
        <f t="shared" si="2674"/>
        <v/>
      </c>
      <c r="C8920" s="212"/>
      <c r="D8920" s="213" t="str">
        <f t="shared" si="2672"/>
        <v/>
      </c>
      <c r="E8920" s="214"/>
      <c r="F8920" s="215">
        <f t="shared" si="2673"/>
        <v>0</v>
      </c>
      <c r="G8920" s="281">
        <f t="shared" si="2675"/>
        <v>0</v>
      </c>
    </row>
    <row r="8921" spans="1:7" s="218" customFormat="1" ht="24" customHeight="1" x14ac:dyDescent="0.2">
      <c r="A8921" s="213" t="str">
        <f t="shared" si="2671"/>
        <v/>
      </c>
      <c r="B8921" s="211" t="str">
        <f t="shared" si="2674"/>
        <v/>
      </c>
      <c r="C8921" s="212"/>
      <c r="D8921" s="213" t="str">
        <f t="shared" si="2672"/>
        <v/>
      </c>
      <c r="E8921" s="214"/>
      <c r="F8921" s="215">
        <f t="shared" si="2673"/>
        <v>0</v>
      </c>
      <c r="G8921" s="281">
        <f t="shared" si="2675"/>
        <v>0</v>
      </c>
    </row>
    <row r="8922" spans="1:7" s="218" customFormat="1" ht="24" customHeight="1" x14ac:dyDescent="0.2">
      <c r="A8922" s="213" t="str">
        <f t="shared" si="2671"/>
        <v/>
      </c>
      <c r="B8922" s="211" t="str">
        <f t="shared" si="2674"/>
        <v/>
      </c>
      <c r="C8922" s="212"/>
      <c r="D8922" s="213" t="str">
        <f t="shared" si="2672"/>
        <v/>
      </c>
      <c r="E8922" s="214"/>
      <c r="F8922" s="215">
        <f t="shared" si="2673"/>
        <v>0</v>
      </c>
      <c r="G8922" s="281">
        <f t="shared" si="2675"/>
        <v>0</v>
      </c>
    </row>
    <row r="8923" spans="1:7" s="218" customFormat="1" ht="24" customHeight="1" x14ac:dyDescent="0.2">
      <c r="A8923" s="213" t="str">
        <f t="shared" si="2671"/>
        <v/>
      </c>
      <c r="B8923" s="211" t="str">
        <f t="shared" si="2674"/>
        <v/>
      </c>
      <c r="C8923" s="212"/>
      <c r="D8923" s="213" t="str">
        <f t="shared" si="2672"/>
        <v/>
      </c>
      <c r="E8923" s="214"/>
      <c r="F8923" s="215">
        <f t="shared" si="2673"/>
        <v>0</v>
      </c>
      <c r="G8923" s="281">
        <f t="shared" si="2675"/>
        <v>0</v>
      </c>
    </row>
    <row r="8924" spans="1:7" s="218" customFormat="1" ht="24" customHeight="1" x14ac:dyDescent="0.2">
      <c r="A8924" s="213" t="str">
        <f t="shared" si="2671"/>
        <v/>
      </c>
      <c r="B8924" s="211" t="str">
        <f t="shared" si="2674"/>
        <v/>
      </c>
      <c r="C8924" s="212"/>
      <c r="D8924" s="213" t="str">
        <f t="shared" si="2672"/>
        <v/>
      </c>
      <c r="E8924" s="214"/>
      <c r="F8924" s="215">
        <f t="shared" si="2673"/>
        <v>0</v>
      </c>
      <c r="G8924" s="281">
        <f t="shared" si="2675"/>
        <v>0</v>
      </c>
    </row>
    <row r="8925" spans="1:7" s="218" customFormat="1" ht="24" customHeight="1" x14ac:dyDescent="0.2">
      <c r="A8925" s="213" t="str">
        <f t="shared" si="2671"/>
        <v/>
      </c>
      <c r="B8925" s="211" t="str">
        <f t="shared" si="2674"/>
        <v/>
      </c>
      <c r="C8925" s="212"/>
      <c r="D8925" s="213" t="str">
        <f t="shared" si="2672"/>
        <v/>
      </c>
      <c r="E8925" s="214"/>
      <c r="F8925" s="216">
        <f t="shared" si="2673"/>
        <v>0</v>
      </c>
      <c r="G8925" s="281">
        <f t="shared" si="2675"/>
        <v>0</v>
      </c>
    </row>
    <row r="8926" spans="1:7" ht="24" customHeight="1" x14ac:dyDescent="0.2">
      <c r="A8926" s="282"/>
      <c r="B8926" s="95"/>
      <c r="C8926" s="95"/>
      <c r="D8926" s="101"/>
      <c r="E8926" s="102"/>
      <c r="F8926" s="268" t="s">
        <v>31</v>
      </c>
      <c r="G8926" s="283">
        <f>SUBTOTAL(9,G8912:G8925)</f>
        <v>0</v>
      </c>
    </row>
    <row r="8927" spans="1:7" ht="24" customHeight="1" x14ac:dyDescent="0.2">
      <c r="A8927" s="282"/>
      <c r="B8927" s="95"/>
      <c r="C8927" s="266" t="s">
        <v>605</v>
      </c>
      <c r="D8927" s="101"/>
      <c r="E8927" s="102"/>
      <c r="F8927" s="103"/>
      <c r="G8927" s="284"/>
    </row>
    <row r="8928" spans="1:7" s="218" customFormat="1"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1">
        <f>ROUND(E8928*F8928,2)</f>
        <v>0</v>
      </c>
    </row>
    <row r="8929" spans="1:7" s="218" customFormat="1" ht="24" customHeight="1" x14ac:dyDescent="0.2">
      <c r="A8929" s="213" t="str">
        <f t="shared" si="2676"/>
        <v/>
      </c>
      <c r="B8929" s="211">
        <f t="shared" si="2677"/>
        <v>0</v>
      </c>
      <c r="C8929" s="212"/>
      <c r="D8929" s="213" t="str">
        <f t="shared" si="2678"/>
        <v/>
      </c>
      <c r="E8929" s="214"/>
      <c r="F8929" s="217">
        <f t="shared" si="2679"/>
        <v>0</v>
      </c>
      <c r="G8929" s="281">
        <f>ROUND(E8929*F8929,2)</f>
        <v>0</v>
      </c>
    </row>
    <row r="8930" spans="1:7" s="218" customFormat="1" ht="24" customHeight="1" x14ac:dyDescent="0.2">
      <c r="A8930" s="213" t="str">
        <f t="shared" si="2676"/>
        <v/>
      </c>
      <c r="B8930" s="211">
        <f t="shared" si="2677"/>
        <v>0</v>
      </c>
      <c r="C8930" s="212"/>
      <c r="D8930" s="213" t="str">
        <f t="shared" si="2678"/>
        <v/>
      </c>
      <c r="E8930" s="214"/>
      <c r="F8930" s="217">
        <f t="shared" si="2679"/>
        <v>0</v>
      </c>
      <c r="G8930" s="281">
        <f t="shared" ref="G8930:G8935" si="2680">ROUND(E8930*F8930,2)</f>
        <v>0</v>
      </c>
    </row>
    <row r="8931" spans="1:7" s="218" customFormat="1" ht="24" customHeight="1" x14ac:dyDescent="0.2">
      <c r="A8931" s="213" t="str">
        <f t="shared" si="2676"/>
        <v/>
      </c>
      <c r="B8931" s="211">
        <f t="shared" si="2677"/>
        <v>0</v>
      </c>
      <c r="C8931" s="212"/>
      <c r="D8931" s="213" t="str">
        <f t="shared" si="2678"/>
        <v/>
      </c>
      <c r="E8931" s="214"/>
      <c r="F8931" s="217">
        <f t="shared" si="2679"/>
        <v>0</v>
      </c>
      <c r="G8931" s="281">
        <f t="shared" si="2680"/>
        <v>0</v>
      </c>
    </row>
    <row r="8932" spans="1:7" s="218" customFormat="1" ht="24" customHeight="1" x14ac:dyDescent="0.2">
      <c r="A8932" s="213" t="str">
        <f t="shared" si="2676"/>
        <v/>
      </c>
      <c r="B8932" s="211">
        <f t="shared" si="2677"/>
        <v>0</v>
      </c>
      <c r="C8932" s="212"/>
      <c r="D8932" s="213" t="str">
        <f t="shared" si="2678"/>
        <v/>
      </c>
      <c r="E8932" s="214"/>
      <c r="F8932" s="215">
        <f t="shared" si="2679"/>
        <v>0</v>
      </c>
      <c r="G8932" s="281">
        <f t="shared" si="2680"/>
        <v>0</v>
      </c>
    </row>
    <row r="8933" spans="1:7" s="218" customFormat="1" ht="24" customHeight="1" x14ac:dyDescent="0.2">
      <c r="A8933" s="213" t="str">
        <f t="shared" si="2676"/>
        <v/>
      </c>
      <c r="B8933" s="211">
        <f t="shared" si="2677"/>
        <v>0</v>
      </c>
      <c r="C8933" s="212"/>
      <c r="D8933" s="213" t="str">
        <f t="shared" si="2678"/>
        <v/>
      </c>
      <c r="E8933" s="214"/>
      <c r="F8933" s="215">
        <f t="shared" si="2679"/>
        <v>0</v>
      </c>
      <c r="G8933" s="281">
        <f t="shared" si="2680"/>
        <v>0</v>
      </c>
    </row>
    <row r="8934" spans="1:7" s="218" customFormat="1" ht="24" customHeight="1" x14ac:dyDescent="0.2">
      <c r="A8934" s="213" t="str">
        <f t="shared" si="2676"/>
        <v/>
      </c>
      <c r="B8934" s="211">
        <f t="shared" si="2677"/>
        <v>0</v>
      </c>
      <c r="C8934" s="212"/>
      <c r="D8934" s="213" t="str">
        <f t="shared" si="2678"/>
        <v/>
      </c>
      <c r="E8934" s="214"/>
      <c r="F8934" s="215">
        <f t="shared" si="2679"/>
        <v>0</v>
      </c>
      <c r="G8934" s="281">
        <f t="shared" si="2680"/>
        <v>0</v>
      </c>
    </row>
    <row r="8935" spans="1:7" s="218" customFormat="1" ht="24" customHeight="1" x14ac:dyDescent="0.2">
      <c r="A8935" s="213" t="str">
        <f t="shared" si="2676"/>
        <v/>
      </c>
      <c r="B8935" s="211">
        <f t="shared" si="2677"/>
        <v>0</v>
      </c>
      <c r="C8935" s="212"/>
      <c r="D8935" s="213" t="str">
        <f t="shared" si="2678"/>
        <v/>
      </c>
      <c r="E8935" s="214"/>
      <c r="F8935" s="215">
        <f t="shared" si="2679"/>
        <v>0</v>
      </c>
      <c r="G8935" s="281">
        <f t="shared" si="2680"/>
        <v>0</v>
      </c>
    </row>
    <row r="8936" spans="1:7" ht="24" customHeight="1" x14ac:dyDescent="0.2">
      <c r="A8936" s="282"/>
      <c r="B8936" s="95"/>
      <c r="C8936" s="95"/>
      <c r="D8936" s="101"/>
      <c r="E8936" s="102"/>
      <c r="F8936" s="268" t="s">
        <v>32</v>
      </c>
      <c r="G8936" s="283">
        <f>SUBTOTAL(9,G8928:G8935)</f>
        <v>0</v>
      </c>
    </row>
    <row r="8937" spans="1:7" ht="24" customHeight="1" x14ac:dyDescent="0.2">
      <c r="A8937" s="282"/>
      <c r="B8937" s="95"/>
      <c r="C8937" s="266" t="s">
        <v>606</v>
      </c>
      <c r="D8937" s="101"/>
      <c r="E8937" s="102"/>
      <c r="F8937" s="103"/>
      <c r="G8937" s="284"/>
    </row>
    <row r="8938" spans="1:7" s="218" customFormat="1"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1">
        <f t="shared" ref="G8938:G8946" si="2685">ROUND(E8938*F8938,2)</f>
        <v>0</v>
      </c>
    </row>
    <row r="8939" spans="1:7" s="218" customFormat="1" ht="24" customHeight="1" x14ac:dyDescent="0.2">
      <c r="A8939" s="213" t="str">
        <f t="shared" si="2681"/>
        <v/>
      </c>
      <c r="B8939" s="211" t="str">
        <f t="shared" si="2682"/>
        <v/>
      </c>
      <c r="C8939" s="212"/>
      <c r="D8939" s="213" t="str">
        <f t="shared" si="2683"/>
        <v/>
      </c>
      <c r="E8939" s="214"/>
      <c r="F8939" s="215">
        <f t="shared" si="2684"/>
        <v>0</v>
      </c>
      <c r="G8939" s="281">
        <f t="shared" si="2685"/>
        <v>0</v>
      </c>
    </row>
    <row r="8940" spans="1:7" s="218" customFormat="1" ht="24" customHeight="1" x14ac:dyDescent="0.2">
      <c r="A8940" s="213" t="str">
        <f t="shared" si="2681"/>
        <v/>
      </c>
      <c r="B8940" s="211" t="str">
        <f t="shared" si="2682"/>
        <v/>
      </c>
      <c r="C8940" s="212"/>
      <c r="D8940" s="213" t="str">
        <f t="shared" si="2683"/>
        <v/>
      </c>
      <c r="E8940" s="214"/>
      <c r="F8940" s="215">
        <f t="shared" si="2684"/>
        <v>0</v>
      </c>
      <c r="G8940" s="281">
        <f t="shared" si="2685"/>
        <v>0</v>
      </c>
    </row>
    <row r="8941" spans="1:7" s="218" customFormat="1" ht="24" customHeight="1" x14ac:dyDescent="0.2">
      <c r="A8941" s="213" t="str">
        <f t="shared" si="2681"/>
        <v/>
      </c>
      <c r="B8941" s="211" t="str">
        <f t="shared" si="2682"/>
        <v/>
      </c>
      <c r="C8941" s="212"/>
      <c r="D8941" s="213" t="str">
        <f t="shared" si="2683"/>
        <v/>
      </c>
      <c r="E8941" s="214"/>
      <c r="F8941" s="215">
        <f t="shared" si="2684"/>
        <v>0</v>
      </c>
      <c r="G8941" s="281">
        <f t="shared" si="2685"/>
        <v>0</v>
      </c>
    </row>
    <row r="8942" spans="1:7" s="218" customFormat="1" ht="24" customHeight="1" x14ac:dyDescent="0.2">
      <c r="A8942" s="213" t="str">
        <f t="shared" si="2681"/>
        <v/>
      </c>
      <c r="B8942" s="211" t="str">
        <f t="shared" si="2682"/>
        <v/>
      </c>
      <c r="C8942" s="212"/>
      <c r="D8942" s="213" t="str">
        <f t="shared" si="2683"/>
        <v/>
      </c>
      <c r="E8942" s="214"/>
      <c r="F8942" s="215">
        <f t="shared" si="2684"/>
        <v>0</v>
      </c>
      <c r="G8942" s="281">
        <f t="shared" si="2685"/>
        <v>0</v>
      </c>
    </row>
    <row r="8943" spans="1:7" s="218" customFormat="1" ht="24" customHeight="1" x14ac:dyDescent="0.2">
      <c r="A8943" s="213" t="str">
        <f t="shared" si="2681"/>
        <v/>
      </c>
      <c r="B8943" s="211" t="str">
        <f t="shared" si="2682"/>
        <v/>
      </c>
      <c r="C8943" s="212"/>
      <c r="D8943" s="213" t="str">
        <f t="shared" si="2683"/>
        <v/>
      </c>
      <c r="E8943" s="214"/>
      <c r="F8943" s="215">
        <f t="shared" si="2684"/>
        <v>0</v>
      </c>
      <c r="G8943" s="281">
        <f t="shared" si="2685"/>
        <v>0</v>
      </c>
    </row>
    <row r="8944" spans="1:7" s="218" customFormat="1" ht="24" customHeight="1" x14ac:dyDescent="0.2">
      <c r="A8944" s="213" t="str">
        <f t="shared" si="2681"/>
        <v/>
      </c>
      <c r="B8944" s="211" t="str">
        <f t="shared" si="2682"/>
        <v/>
      </c>
      <c r="C8944" s="212"/>
      <c r="D8944" s="213" t="str">
        <f t="shared" si="2683"/>
        <v/>
      </c>
      <c r="E8944" s="214"/>
      <c r="F8944" s="215">
        <f t="shared" si="2684"/>
        <v>0</v>
      </c>
      <c r="G8944" s="281">
        <f t="shared" si="2685"/>
        <v>0</v>
      </c>
    </row>
    <row r="8945" spans="1:123" s="218" customFormat="1" ht="24" customHeight="1" x14ac:dyDescent="0.2">
      <c r="A8945" s="213" t="str">
        <f t="shared" si="2681"/>
        <v/>
      </c>
      <c r="B8945" s="211" t="str">
        <f t="shared" si="2682"/>
        <v/>
      </c>
      <c r="C8945" s="212"/>
      <c r="D8945" s="213" t="str">
        <f t="shared" si="2683"/>
        <v/>
      </c>
      <c r="E8945" s="214"/>
      <c r="F8945" s="215">
        <f t="shared" si="2684"/>
        <v>0</v>
      </c>
      <c r="G8945" s="281">
        <f t="shared" si="2685"/>
        <v>0</v>
      </c>
    </row>
    <row r="8946" spans="1:123" s="218" customFormat="1" ht="24" customHeight="1" x14ac:dyDescent="0.2">
      <c r="A8946" s="213" t="str">
        <f t="shared" si="2681"/>
        <v/>
      </c>
      <c r="B8946" s="211" t="str">
        <f t="shared" si="2682"/>
        <v/>
      </c>
      <c r="C8946" s="212"/>
      <c r="D8946" s="213" t="str">
        <f t="shared" si="2683"/>
        <v/>
      </c>
      <c r="E8946" s="214"/>
      <c r="F8946" s="215">
        <f t="shared" si="2684"/>
        <v>0</v>
      </c>
      <c r="G8946" s="281">
        <f t="shared" si="2685"/>
        <v>0</v>
      </c>
    </row>
    <row r="8947" spans="1:123" ht="24" customHeight="1" x14ac:dyDescent="0.2">
      <c r="A8947" s="285"/>
      <c r="B8947" s="101"/>
      <c r="C8947" s="95"/>
      <c r="D8947" s="101"/>
      <c r="E8947" s="102"/>
      <c r="F8947" s="268" t="s">
        <v>33</v>
      </c>
      <c r="G8947" s="283">
        <f>SUBTOTAL(9,G8938:G8946)</f>
        <v>0</v>
      </c>
    </row>
    <row r="8948" spans="1:123" ht="24" customHeight="1" x14ac:dyDescent="0.2">
      <c r="A8948" s="286"/>
      <c r="B8948" s="101"/>
      <c r="C8948" s="95"/>
      <c r="D8948" s="101"/>
      <c r="E8948" s="102"/>
      <c r="F8948" s="103"/>
      <c r="G8948" s="284"/>
    </row>
    <row r="8949" spans="1:123" ht="24" customHeight="1" x14ac:dyDescent="0.2">
      <c r="A8949" s="287" t="str">
        <f>B8907</f>
        <v/>
      </c>
      <c r="B8949" s="288" t="str">
        <f>C8907</f>
        <v/>
      </c>
      <c r="C8949" s="109"/>
      <c r="D8949" s="109" t="s">
        <v>34</v>
      </c>
      <c r="E8949" s="110"/>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7" t="str">
        <f>Comitente</f>
        <v>CA.ME. SAN JUAN SOCIEDAD DEL ESTADO</v>
      </c>
      <c r="C8952" s="92"/>
      <c r="D8952" s="98"/>
      <c r="E8952" s="98"/>
      <c r="F8952" s="99"/>
      <c r="G8952" s="273"/>
    </row>
    <row r="8953" spans="1:123" ht="24" customHeight="1" x14ac:dyDescent="0.2">
      <c r="A8953" s="272" t="s">
        <v>603</v>
      </c>
      <c r="B8953" s="97">
        <f>Contratista</f>
        <v>0</v>
      </c>
      <c r="C8953" s="93"/>
      <c r="D8953" s="93"/>
      <c r="E8953" s="93"/>
      <c r="F8953" s="100"/>
      <c r="G8953" s="274"/>
    </row>
    <row r="8954" spans="1:123" ht="24" customHeight="1" x14ac:dyDescent="0.2">
      <c r="A8954" s="272" t="s">
        <v>24</v>
      </c>
      <c r="B8954" s="97" t="str">
        <f>Obra</f>
        <v>CIERRE PERIMETRAL - OBRA CIVIL Ca.Me. SAN JUAN S.E.</v>
      </c>
      <c r="C8954" s="93"/>
      <c r="D8954" s="93"/>
      <c r="E8954" s="93"/>
      <c r="F8954" s="100" t="s">
        <v>38</v>
      </c>
      <c r="G8954" s="275">
        <f>Fecha_Base</f>
        <v>44711</v>
      </c>
    </row>
    <row r="8955" spans="1:123" ht="24" customHeight="1" x14ac:dyDescent="0.2">
      <c r="A8955" s="276" t="s">
        <v>601</v>
      </c>
      <c r="B8955" s="94" t="str">
        <f>Ubicación</f>
        <v>DEPARTAMENTO SARMIENTO</v>
      </c>
      <c r="C8955" s="94"/>
      <c r="D8955" s="101"/>
      <c r="E8955" s="102"/>
      <c r="F8955" s="103"/>
      <c r="G8955" s="277"/>
    </row>
    <row r="8956" spans="1:123" ht="24" customHeight="1" x14ac:dyDescent="0.2">
      <c r="A8956" s="276" t="s">
        <v>39</v>
      </c>
      <c r="B8956" s="104" t="str">
        <f>IFERROR(VALUE(LEFT(B8957,FIND(".",B8957)-1)),"")</f>
        <v/>
      </c>
      <c r="C8956" s="95" t="str">
        <f>IFERROR(VLOOKUP(B8956,Tabla_CyP,2,FALSE),"")</f>
        <v/>
      </c>
      <c r="D8956" s="95"/>
      <c r="E8956" s="102"/>
      <c r="F8956" s="103"/>
      <c r="G8956" s="277"/>
    </row>
    <row r="8957" spans="1:123" ht="24" customHeight="1" x14ac:dyDescent="0.2">
      <c r="A8957" s="276" t="s">
        <v>25</v>
      </c>
      <c r="B8957" s="105" t="str">
        <f>IFERROR(VLOOKUP(COUNTIF($A$1:A8957,"ANALISIS DE PRECIOS"),Tabla_NumeroItem,2,FALSE),"")</f>
        <v/>
      </c>
      <c r="C8957" s="95" t="str">
        <f>IFERROR(VLOOKUP(B8957,Tabla_CyP,2,FALSE),"")</f>
        <v/>
      </c>
      <c r="D8957" s="101"/>
      <c r="E8957" s="102"/>
      <c r="F8957" s="100" t="s">
        <v>26</v>
      </c>
      <c r="G8957" s="278" t="str">
        <f>IFERROR(VLOOKUP(B8957,Tabla_CyP,4,FALSE),"")</f>
        <v/>
      </c>
    </row>
    <row r="8958" spans="1:123" ht="24" customHeight="1" x14ac:dyDescent="0.2">
      <c r="A8958" s="276"/>
      <c r="B8958" s="94"/>
      <c r="C8958" s="95"/>
      <c r="D8958" s="101"/>
      <c r="E8958" s="102"/>
      <c r="F8958" s="103"/>
      <c r="G8958" s="277"/>
    </row>
    <row r="8959" spans="1:123" ht="24" customHeight="1" x14ac:dyDescent="0.2">
      <c r="A8959" s="378" t="s">
        <v>507</v>
      </c>
      <c r="B8959" s="379"/>
      <c r="C8959" s="380" t="s">
        <v>0</v>
      </c>
      <c r="D8959" s="380" t="s">
        <v>27</v>
      </c>
      <c r="E8959" s="386" t="s">
        <v>28</v>
      </c>
      <c r="F8959" s="388" t="s">
        <v>29</v>
      </c>
      <c r="G8959" s="388" t="s">
        <v>30</v>
      </c>
    </row>
    <row r="8960" spans="1:123" s="107" customFormat="1" ht="24" customHeight="1" x14ac:dyDescent="0.2">
      <c r="A8960" s="106" t="s">
        <v>508</v>
      </c>
      <c r="B8960" s="106" t="s">
        <v>509</v>
      </c>
      <c r="C8960" s="381"/>
      <c r="D8960" s="381"/>
      <c r="E8960" s="387"/>
      <c r="F8960" s="389"/>
      <c r="G8960" s="389"/>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customHeight="1" x14ac:dyDescent="0.2">
      <c r="A8961" s="279"/>
      <c r="B8961" s="108"/>
      <c r="C8961" s="267" t="s">
        <v>604</v>
      </c>
      <c r="D8961" s="109"/>
      <c r="E8961" s="110"/>
      <c r="F8961" s="111"/>
      <c r="G8961" s="280"/>
    </row>
    <row r="8962" spans="1:7" s="218" customFormat="1"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1">
        <f>ROUND(E8962*F8962,2)</f>
        <v>0</v>
      </c>
    </row>
    <row r="8963" spans="1:7" s="218" customFormat="1"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1">
        <f t="shared" ref="G8963:G8975" si="2690">ROUND(E8963*F8963,2)</f>
        <v>0</v>
      </c>
    </row>
    <row r="8964" spans="1:7" s="218" customFormat="1" ht="24" customHeight="1" x14ac:dyDescent="0.2">
      <c r="A8964" s="213" t="str">
        <f t="shared" si="2686"/>
        <v/>
      </c>
      <c r="B8964" s="211" t="str">
        <f t="shared" si="2689"/>
        <v/>
      </c>
      <c r="C8964" s="212"/>
      <c r="D8964" s="213" t="str">
        <f t="shared" si="2687"/>
        <v/>
      </c>
      <c r="E8964" s="214"/>
      <c r="F8964" s="215">
        <f t="shared" si="2688"/>
        <v>0</v>
      </c>
      <c r="G8964" s="281">
        <f t="shared" si="2690"/>
        <v>0</v>
      </c>
    </row>
    <row r="8965" spans="1:7" s="218" customFormat="1" ht="24" customHeight="1" x14ac:dyDescent="0.2">
      <c r="A8965" s="213" t="str">
        <f t="shared" si="2686"/>
        <v/>
      </c>
      <c r="B8965" s="211" t="str">
        <f t="shared" si="2689"/>
        <v/>
      </c>
      <c r="C8965" s="212"/>
      <c r="D8965" s="213" t="str">
        <f t="shared" si="2687"/>
        <v/>
      </c>
      <c r="E8965" s="214"/>
      <c r="F8965" s="215">
        <f t="shared" si="2688"/>
        <v>0</v>
      </c>
      <c r="G8965" s="281">
        <f t="shared" si="2690"/>
        <v>0</v>
      </c>
    </row>
    <row r="8966" spans="1:7" s="218" customFormat="1" ht="24" customHeight="1" x14ac:dyDescent="0.2">
      <c r="A8966" s="213" t="str">
        <f t="shared" si="2686"/>
        <v/>
      </c>
      <c r="B8966" s="211" t="str">
        <f t="shared" si="2689"/>
        <v/>
      </c>
      <c r="C8966" s="212"/>
      <c r="D8966" s="213" t="str">
        <f t="shared" si="2687"/>
        <v/>
      </c>
      <c r="E8966" s="214"/>
      <c r="F8966" s="215">
        <f t="shared" si="2688"/>
        <v>0</v>
      </c>
      <c r="G8966" s="281">
        <f t="shared" si="2690"/>
        <v>0</v>
      </c>
    </row>
    <row r="8967" spans="1:7" s="218" customFormat="1" ht="24" customHeight="1" x14ac:dyDescent="0.2">
      <c r="A8967" s="213" t="str">
        <f t="shared" si="2686"/>
        <v/>
      </c>
      <c r="B8967" s="211" t="str">
        <f t="shared" si="2689"/>
        <v/>
      </c>
      <c r="C8967" s="212"/>
      <c r="D8967" s="213" t="str">
        <f t="shared" si="2687"/>
        <v/>
      </c>
      <c r="E8967" s="214"/>
      <c r="F8967" s="215">
        <f t="shared" si="2688"/>
        <v>0</v>
      </c>
      <c r="G8967" s="281">
        <f t="shared" si="2690"/>
        <v>0</v>
      </c>
    </row>
    <row r="8968" spans="1:7" s="218" customFormat="1" ht="24" customHeight="1" x14ac:dyDescent="0.2">
      <c r="A8968" s="213" t="str">
        <f t="shared" si="2686"/>
        <v/>
      </c>
      <c r="B8968" s="211" t="str">
        <f t="shared" si="2689"/>
        <v/>
      </c>
      <c r="C8968" s="212"/>
      <c r="D8968" s="213" t="str">
        <f t="shared" si="2687"/>
        <v/>
      </c>
      <c r="E8968" s="214"/>
      <c r="F8968" s="215">
        <f t="shared" si="2688"/>
        <v>0</v>
      </c>
      <c r="G8968" s="281">
        <f t="shared" si="2690"/>
        <v>0</v>
      </c>
    </row>
    <row r="8969" spans="1:7" s="218" customFormat="1" ht="24" customHeight="1" x14ac:dyDescent="0.2">
      <c r="A8969" s="213" t="str">
        <f t="shared" si="2686"/>
        <v/>
      </c>
      <c r="B8969" s="211" t="str">
        <f t="shared" si="2689"/>
        <v/>
      </c>
      <c r="C8969" s="212"/>
      <c r="D8969" s="213" t="str">
        <f t="shared" si="2687"/>
        <v/>
      </c>
      <c r="E8969" s="214"/>
      <c r="F8969" s="215">
        <f t="shared" si="2688"/>
        <v>0</v>
      </c>
      <c r="G8969" s="281">
        <f t="shared" si="2690"/>
        <v>0</v>
      </c>
    </row>
    <row r="8970" spans="1:7" s="218" customFormat="1" ht="24" customHeight="1" x14ac:dyDescent="0.2">
      <c r="A8970" s="213" t="str">
        <f t="shared" si="2686"/>
        <v/>
      </c>
      <c r="B8970" s="211" t="str">
        <f t="shared" si="2689"/>
        <v/>
      </c>
      <c r="C8970" s="212"/>
      <c r="D8970" s="213" t="str">
        <f t="shared" si="2687"/>
        <v/>
      </c>
      <c r="E8970" s="214"/>
      <c r="F8970" s="215">
        <f t="shared" si="2688"/>
        <v>0</v>
      </c>
      <c r="G8970" s="281">
        <f t="shared" si="2690"/>
        <v>0</v>
      </c>
    </row>
    <row r="8971" spans="1:7" s="218" customFormat="1" ht="24" customHeight="1" x14ac:dyDescent="0.2">
      <c r="A8971" s="213" t="str">
        <f t="shared" si="2686"/>
        <v/>
      </c>
      <c r="B8971" s="211" t="str">
        <f t="shared" si="2689"/>
        <v/>
      </c>
      <c r="C8971" s="212"/>
      <c r="D8971" s="213" t="str">
        <f t="shared" si="2687"/>
        <v/>
      </c>
      <c r="E8971" s="214"/>
      <c r="F8971" s="215">
        <f t="shared" si="2688"/>
        <v>0</v>
      </c>
      <c r="G8971" s="281">
        <f t="shared" si="2690"/>
        <v>0</v>
      </c>
    </row>
    <row r="8972" spans="1:7" s="218" customFormat="1" ht="24" customHeight="1" x14ac:dyDescent="0.2">
      <c r="A8972" s="213" t="str">
        <f t="shared" si="2686"/>
        <v/>
      </c>
      <c r="B8972" s="211" t="str">
        <f t="shared" si="2689"/>
        <v/>
      </c>
      <c r="C8972" s="212"/>
      <c r="D8972" s="213" t="str">
        <f t="shared" si="2687"/>
        <v/>
      </c>
      <c r="E8972" s="214"/>
      <c r="F8972" s="215">
        <f t="shared" si="2688"/>
        <v>0</v>
      </c>
      <c r="G8972" s="281">
        <f t="shared" si="2690"/>
        <v>0</v>
      </c>
    </row>
    <row r="8973" spans="1:7" s="218" customFormat="1" ht="24" customHeight="1" x14ac:dyDescent="0.2">
      <c r="A8973" s="213" t="str">
        <f t="shared" si="2686"/>
        <v/>
      </c>
      <c r="B8973" s="211" t="str">
        <f t="shared" si="2689"/>
        <v/>
      </c>
      <c r="C8973" s="212"/>
      <c r="D8973" s="213" t="str">
        <f t="shared" si="2687"/>
        <v/>
      </c>
      <c r="E8973" s="214"/>
      <c r="F8973" s="215">
        <f t="shared" si="2688"/>
        <v>0</v>
      </c>
      <c r="G8973" s="281">
        <f t="shared" si="2690"/>
        <v>0</v>
      </c>
    </row>
    <row r="8974" spans="1:7" s="218" customFormat="1" ht="24" customHeight="1" x14ac:dyDescent="0.2">
      <c r="A8974" s="213" t="str">
        <f t="shared" si="2686"/>
        <v/>
      </c>
      <c r="B8974" s="211" t="str">
        <f t="shared" si="2689"/>
        <v/>
      </c>
      <c r="C8974" s="212"/>
      <c r="D8974" s="213" t="str">
        <f t="shared" si="2687"/>
        <v/>
      </c>
      <c r="E8974" s="214"/>
      <c r="F8974" s="215">
        <f t="shared" si="2688"/>
        <v>0</v>
      </c>
      <c r="G8974" s="281">
        <f t="shared" si="2690"/>
        <v>0</v>
      </c>
    </row>
    <row r="8975" spans="1:7" s="218" customFormat="1" ht="24" customHeight="1" x14ac:dyDescent="0.2">
      <c r="A8975" s="213" t="str">
        <f t="shared" si="2686"/>
        <v/>
      </c>
      <c r="B8975" s="211" t="str">
        <f t="shared" si="2689"/>
        <v/>
      </c>
      <c r="C8975" s="212"/>
      <c r="D8975" s="213" t="str">
        <f t="shared" si="2687"/>
        <v/>
      </c>
      <c r="E8975" s="214"/>
      <c r="F8975" s="216">
        <f t="shared" si="2688"/>
        <v>0</v>
      </c>
      <c r="G8975" s="281">
        <f t="shared" si="2690"/>
        <v>0</v>
      </c>
    </row>
    <row r="8976" spans="1:7" ht="24" customHeight="1" x14ac:dyDescent="0.2">
      <c r="A8976" s="282"/>
      <c r="B8976" s="95"/>
      <c r="C8976" s="95"/>
      <c r="D8976" s="101"/>
      <c r="E8976" s="102"/>
      <c r="F8976" s="268" t="s">
        <v>31</v>
      </c>
      <c r="G8976" s="283">
        <f>SUBTOTAL(9,G8962:G8975)</f>
        <v>0</v>
      </c>
    </row>
    <row r="8977" spans="1:7" ht="24" customHeight="1" x14ac:dyDescent="0.2">
      <c r="A8977" s="282"/>
      <c r="B8977" s="95"/>
      <c r="C8977" s="266" t="s">
        <v>605</v>
      </c>
      <c r="D8977" s="101"/>
      <c r="E8977" s="102"/>
      <c r="F8977" s="103"/>
      <c r="G8977" s="284"/>
    </row>
    <row r="8978" spans="1:7" s="218" customFormat="1"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1">
        <f>ROUND(E8978*F8978,2)</f>
        <v>0</v>
      </c>
    </row>
    <row r="8979" spans="1:7" s="218" customFormat="1" ht="24" customHeight="1" x14ac:dyDescent="0.2">
      <c r="A8979" s="213" t="str">
        <f t="shared" si="2691"/>
        <v/>
      </c>
      <c r="B8979" s="211">
        <f t="shared" si="2692"/>
        <v>0</v>
      </c>
      <c r="C8979" s="212"/>
      <c r="D8979" s="213" t="str">
        <f t="shared" si="2693"/>
        <v/>
      </c>
      <c r="E8979" s="214"/>
      <c r="F8979" s="217">
        <f t="shared" si="2694"/>
        <v>0</v>
      </c>
      <c r="G8979" s="281">
        <f>ROUND(E8979*F8979,2)</f>
        <v>0</v>
      </c>
    </row>
    <row r="8980" spans="1:7" s="218" customFormat="1" ht="24" customHeight="1" x14ac:dyDescent="0.2">
      <c r="A8980" s="213" t="str">
        <f t="shared" si="2691"/>
        <v/>
      </c>
      <c r="B8980" s="211">
        <f t="shared" si="2692"/>
        <v>0</v>
      </c>
      <c r="C8980" s="212"/>
      <c r="D8980" s="213" t="str">
        <f t="shared" si="2693"/>
        <v/>
      </c>
      <c r="E8980" s="214"/>
      <c r="F8980" s="217">
        <f t="shared" si="2694"/>
        <v>0</v>
      </c>
      <c r="G8980" s="281">
        <f t="shared" ref="G8980:G8985" si="2695">ROUND(E8980*F8980,2)</f>
        <v>0</v>
      </c>
    </row>
    <row r="8981" spans="1:7" s="218" customFormat="1" ht="24" customHeight="1" x14ac:dyDescent="0.2">
      <c r="A8981" s="213" t="str">
        <f t="shared" si="2691"/>
        <v/>
      </c>
      <c r="B8981" s="211">
        <f t="shared" si="2692"/>
        <v>0</v>
      </c>
      <c r="C8981" s="212"/>
      <c r="D8981" s="213" t="str">
        <f t="shared" si="2693"/>
        <v/>
      </c>
      <c r="E8981" s="214"/>
      <c r="F8981" s="217">
        <f t="shared" si="2694"/>
        <v>0</v>
      </c>
      <c r="G8981" s="281">
        <f t="shared" si="2695"/>
        <v>0</v>
      </c>
    </row>
    <row r="8982" spans="1:7" s="218" customFormat="1" ht="24" customHeight="1" x14ac:dyDescent="0.2">
      <c r="A8982" s="213" t="str">
        <f t="shared" si="2691"/>
        <v/>
      </c>
      <c r="B8982" s="211">
        <f t="shared" si="2692"/>
        <v>0</v>
      </c>
      <c r="C8982" s="212"/>
      <c r="D8982" s="213" t="str">
        <f t="shared" si="2693"/>
        <v/>
      </c>
      <c r="E8982" s="214"/>
      <c r="F8982" s="215">
        <f t="shared" si="2694"/>
        <v>0</v>
      </c>
      <c r="G8982" s="281">
        <f t="shared" si="2695"/>
        <v>0</v>
      </c>
    </row>
    <row r="8983" spans="1:7" s="218" customFormat="1" ht="24" customHeight="1" x14ac:dyDescent="0.2">
      <c r="A8983" s="213" t="str">
        <f t="shared" si="2691"/>
        <v/>
      </c>
      <c r="B8983" s="211">
        <f t="shared" si="2692"/>
        <v>0</v>
      </c>
      <c r="C8983" s="212"/>
      <c r="D8983" s="213" t="str">
        <f t="shared" si="2693"/>
        <v/>
      </c>
      <c r="E8983" s="214"/>
      <c r="F8983" s="215">
        <f t="shared" si="2694"/>
        <v>0</v>
      </c>
      <c r="G8983" s="281">
        <f t="shared" si="2695"/>
        <v>0</v>
      </c>
    </row>
    <row r="8984" spans="1:7" s="218" customFormat="1" ht="24" customHeight="1" x14ac:dyDescent="0.2">
      <c r="A8984" s="213" t="str">
        <f t="shared" si="2691"/>
        <v/>
      </c>
      <c r="B8984" s="211">
        <f t="shared" si="2692"/>
        <v>0</v>
      </c>
      <c r="C8984" s="212"/>
      <c r="D8984" s="213" t="str">
        <f t="shared" si="2693"/>
        <v/>
      </c>
      <c r="E8984" s="214"/>
      <c r="F8984" s="215">
        <f t="shared" si="2694"/>
        <v>0</v>
      </c>
      <c r="G8984" s="281">
        <f t="shared" si="2695"/>
        <v>0</v>
      </c>
    </row>
    <row r="8985" spans="1:7" s="218" customFormat="1" ht="24" customHeight="1" x14ac:dyDescent="0.2">
      <c r="A8985" s="213" t="str">
        <f t="shared" si="2691"/>
        <v/>
      </c>
      <c r="B8985" s="211">
        <f t="shared" si="2692"/>
        <v>0</v>
      </c>
      <c r="C8985" s="212"/>
      <c r="D8985" s="213" t="str">
        <f t="shared" si="2693"/>
        <v/>
      </c>
      <c r="E8985" s="214"/>
      <c r="F8985" s="215">
        <f t="shared" si="2694"/>
        <v>0</v>
      </c>
      <c r="G8985" s="281">
        <f t="shared" si="2695"/>
        <v>0</v>
      </c>
    </row>
    <row r="8986" spans="1:7" ht="24" customHeight="1" x14ac:dyDescent="0.2">
      <c r="A8986" s="282"/>
      <c r="B8986" s="95"/>
      <c r="C8986" s="95"/>
      <c r="D8986" s="101"/>
      <c r="E8986" s="102"/>
      <c r="F8986" s="268" t="s">
        <v>32</v>
      </c>
      <c r="G8986" s="283">
        <f>SUBTOTAL(9,G8978:G8985)</f>
        <v>0</v>
      </c>
    </row>
    <row r="8987" spans="1:7" ht="24" customHeight="1" x14ac:dyDescent="0.2">
      <c r="A8987" s="282"/>
      <c r="B8987" s="95"/>
      <c r="C8987" s="266" t="s">
        <v>606</v>
      </c>
      <c r="D8987" s="101"/>
      <c r="E8987" s="102"/>
      <c r="F8987" s="103"/>
      <c r="G8987" s="284"/>
    </row>
    <row r="8988" spans="1:7" s="218" customFormat="1"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1">
        <f t="shared" ref="G8988:G8996" si="2700">ROUND(E8988*F8988,2)</f>
        <v>0</v>
      </c>
    </row>
    <row r="8989" spans="1:7" s="218" customFormat="1" ht="24" customHeight="1" x14ac:dyDescent="0.2">
      <c r="A8989" s="213" t="str">
        <f t="shared" si="2696"/>
        <v/>
      </c>
      <c r="B8989" s="211" t="str">
        <f t="shared" si="2697"/>
        <v/>
      </c>
      <c r="C8989" s="212"/>
      <c r="D8989" s="213" t="str">
        <f t="shared" si="2698"/>
        <v/>
      </c>
      <c r="E8989" s="214"/>
      <c r="F8989" s="215">
        <f t="shared" si="2699"/>
        <v>0</v>
      </c>
      <c r="G8989" s="281">
        <f t="shared" si="2700"/>
        <v>0</v>
      </c>
    </row>
    <row r="8990" spans="1:7" s="218" customFormat="1" ht="24" customHeight="1" x14ac:dyDescent="0.2">
      <c r="A8990" s="213" t="str">
        <f t="shared" si="2696"/>
        <v/>
      </c>
      <c r="B8990" s="211" t="str">
        <f t="shared" si="2697"/>
        <v/>
      </c>
      <c r="C8990" s="212"/>
      <c r="D8990" s="213" t="str">
        <f t="shared" si="2698"/>
        <v/>
      </c>
      <c r="E8990" s="214"/>
      <c r="F8990" s="215">
        <f t="shared" si="2699"/>
        <v>0</v>
      </c>
      <c r="G8990" s="281">
        <f t="shared" si="2700"/>
        <v>0</v>
      </c>
    </row>
    <row r="8991" spans="1:7" s="218" customFormat="1" ht="24" customHeight="1" x14ac:dyDescent="0.2">
      <c r="A8991" s="213" t="str">
        <f t="shared" si="2696"/>
        <v/>
      </c>
      <c r="B8991" s="211" t="str">
        <f t="shared" si="2697"/>
        <v/>
      </c>
      <c r="C8991" s="212"/>
      <c r="D8991" s="213" t="str">
        <f t="shared" si="2698"/>
        <v/>
      </c>
      <c r="E8991" s="214"/>
      <c r="F8991" s="215">
        <f t="shared" si="2699"/>
        <v>0</v>
      </c>
      <c r="G8991" s="281">
        <f t="shared" si="2700"/>
        <v>0</v>
      </c>
    </row>
    <row r="8992" spans="1:7" s="218" customFormat="1" ht="24" customHeight="1" x14ac:dyDescent="0.2">
      <c r="A8992" s="213" t="str">
        <f t="shared" si="2696"/>
        <v/>
      </c>
      <c r="B8992" s="211" t="str">
        <f t="shared" si="2697"/>
        <v/>
      </c>
      <c r="C8992" s="212"/>
      <c r="D8992" s="213" t="str">
        <f t="shared" si="2698"/>
        <v/>
      </c>
      <c r="E8992" s="214"/>
      <c r="F8992" s="215">
        <f t="shared" si="2699"/>
        <v>0</v>
      </c>
      <c r="G8992" s="281">
        <f t="shared" si="2700"/>
        <v>0</v>
      </c>
    </row>
    <row r="8993" spans="1:7" s="218" customFormat="1" ht="24" customHeight="1" x14ac:dyDescent="0.2">
      <c r="A8993" s="213" t="str">
        <f t="shared" si="2696"/>
        <v/>
      </c>
      <c r="B8993" s="211" t="str">
        <f t="shared" si="2697"/>
        <v/>
      </c>
      <c r="C8993" s="212"/>
      <c r="D8993" s="213" t="str">
        <f t="shared" si="2698"/>
        <v/>
      </c>
      <c r="E8993" s="214"/>
      <c r="F8993" s="215">
        <f t="shared" si="2699"/>
        <v>0</v>
      </c>
      <c r="G8993" s="281">
        <f t="shared" si="2700"/>
        <v>0</v>
      </c>
    </row>
    <row r="8994" spans="1:7" s="218" customFormat="1" ht="24" customHeight="1" x14ac:dyDescent="0.2">
      <c r="A8994" s="213" t="str">
        <f t="shared" si="2696"/>
        <v/>
      </c>
      <c r="B8994" s="211" t="str">
        <f t="shared" si="2697"/>
        <v/>
      </c>
      <c r="C8994" s="212"/>
      <c r="D8994" s="213" t="str">
        <f t="shared" si="2698"/>
        <v/>
      </c>
      <c r="E8994" s="214"/>
      <c r="F8994" s="215">
        <f t="shared" si="2699"/>
        <v>0</v>
      </c>
      <c r="G8994" s="281">
        <f t="shared" si="2700"/>
        <v>0</v>
      </c>
    </row>
    <row r="8995" spans="1:7" s="218" customFormat="1" ht="24" customHeight="1" x14ac:dyDescent="0.2">
      <c r="A8995" s="213" t="str">
        <f t="shared" si="2696"/>
        <v/>
      </c>
      <c r="B8995" s="211" t="str">
        <f t="shared" si="2697"/>
        <v/>
      </c>
      <c r="C8995" s="212"/>
      <c r="D8995" s="213" t="str">
        <f t="shared" si="2698"/>
        <v/>
      </c>
      <c r="E8995" s="214"/>
      <c r="F8995" s="215">
        <f t="shared" si="2699"/>
        <v>0</v>
      </c>
      <c r="G8995" s="281">
        <f t="shared" si="2700"/>
        <v>0</v>
      </c>
    </row>
    <row r="8996" spans="1:7" s="218" customFormat="1" ht="24" customHeight="1" x14ac:dyDescent="0.2">
      <c r="A8996" s="213" t="str">
        <f t="shared" si="2696"/>
        <v/>
      </c>
      <c r="B8996" s="211" t="str">
        <f t="shared" si="2697"/>
        <v/>
      </c>
      <c r="C8996" s="212"/>
      <c r="D8996" s="213" t="str">
        <f t="shared" si="2698"/>
        <v/>
      </c>
      <c r="E8996" s="214"/>
      <c r="F8996" s="215">
        <f t="shared" si="2699"/>
        <v>0</v>
      </c>
      <c r="G8996" s="281">
        <f t="shared" si="2700"/>
        <v>0</v>
      </c>
    </row>
    <row r="8997" spans="1:7" ht="24" customHeight="1" x14ac:dyDescent="0.2">
      <c r="A8997" s="285"/>
      <c r="B8997" s="101"/>
      <c r="C8997" s="95"/>
      <c r="D8997" s="101"/>
      <c r="E8997" s="102"/>
      <c r="F8997" s="268" t="s">
        <v>33</v>
      </c>
      <c r="G8997" s="283">
        <f>SUBTOTAL(9,G8988:G8996)</f>
        <v>0</v>
      </c>
    </row>
    <row r="8998" spans="1:7" ht="24" customHeight="1" x14ac:dyDescent="0.2">
      <c r="A8998" s="286"/>
      <c r="B8998" s="101"/>
      <c r="C8998" s="95"/>
      <c r="D8998" s="101"/>
      <c r="E8998" s="102"/>
      <c r="F8998" s="103"/>
      <c r="G8998" s="284"/>
    </row>
    <row r="8999" spans="1:7" ht="24" customHeight="1" x14ac:dyDescent="0.2">
      <c r="A8999" s="287" t="str">
        <f>B8957</f>
        <v/>
      </c>
      <c r="B8999" s="288" t="str">
        <f>C8957</f>
        <v/>
      </c>
      <c r="C8999" s="109"/>
      <c r="D8999" s="109" t="s">
        <v>34</v>
      </c>
      <c r="E8999" s="110"/>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7" t="str">
        <f>Comitente</f>
        <v>CA.ME. SAN JUAN SOCIEDAD DEL ESTADO</v>
      </c>
      <c r="C9002" s="92"/>
      <c r="D9002" s="98"/>
      <c r="E9002" s="98"/>
      <c r="F9002" s="99"/>
      <c r="G9002" s="273"/>
    </row>
    <row r="9003" spans="1:7" ht="24" customHeight="1" x14ac:dyDescent="0.2">
      <c r="A9003" s="272" t="s">
        <v>603</v>
      </c>
      <c r="B9003" s="97">
        <f>Contratista</f>
        <v>0</v>
      </c>
      <c r="C9003" s="93"/>
      <c r="D9003" s="93"/>
      <c r="E9003" s="93"/>
      <c r="F9003" s="100"/>
      <c r="G9003" s="274"/>
    </row>
    <row r="9004" spans="1:7" ht="24" customHeight="1" x14ac:dyDescent="0.2">
      <c r="A9004" s="272" t="s">
        <v>24</v>
      </c>
      <c r="B9004" s="97" t="str">
        <f>Obra</f>
        <v>CIERRE PERIMETRAL - OBRA CIVIL Ca.Me. SAN JUAN S.E.</v>
      </c>
      <c r="C9004" s="93"/>
      <c r="D9004" s="93"/>
      <c r="E9004" s="93"/>
      <c r="F9004" s="100" t="s">
        <v>38</v>
      </c>
      <c r="G9004" s="275">
        <f>Fecha_Base</f>
        <v>44711</v>
      </c>
    </row>
    <row r="9005" spans="1:7" ht="24" customHeight="1" x14ac:dyDescent="0.2">
      <c r="A9005" s="276" t="s">
        <v>601</v>
      </c>
      <c r="B9005" s="94" t="str">
        <f>Ubicación</f>
        <v>DEPARTAMENTO SARMIENTO</v>
      </c>
      <c r="C9005" s="94"/>
      <c r="D9005" s="101"/>
      <c r="E9005" s="102"/>
      <c r="F9005" s="103"/>
      <c r="G9005" s="277"/>
    </row>
    <row r="9006" spans="1:7" ht="24" customHeight="1" x14ac:dyDescent="0.2">
      <c r="A9006" s="276" t="s">
        <v>39</v>
      </c>
      <c r="B9006" s="104" t="str">
        <f>IFERROR(VALUE(LEFT(B9007,FIND(".",B9007)-1)),"")</f>
        <v/>
      </c>
      <c r="C9006" s="95" t="str">
        <f>IFERROR(VLOOKUP(B9006,Tabla_CyP,2,FALSE),"")</f>
        <v/>
      </c>
      <c r="D9006" s="95"/>
      <c r="E9006" s="102"/>
      <c r="F9006" s="103"/>
      <c r="G9006" s="277"/>
    </row>
    <row r="9007" spans="1:7" ht="24" customHeight="1" x14ac:dyDescent="0.2">
      <c r="A9007" s="276" t="s">
        <v>25</v>
      </c>
      <c r="B9007" s="105" t="str">
        <f>IFERROR(VLOOKUP(COUNTIF($A$1:A9007,"ANALISIS DE PRECIOS"),Tabla_NumeroItem,2,FALSE),"")</f>
        <v/>
      </c>
      <c r="C9007" s="95" t="str">
        <f>IFERROR(VLOOKUP(B9007,Tabla_CyP,2,FALSE),"")</f>
        <v/>
      </c>
      <c r="D9007" s="101"/>
      <c r="E9007" s="102"/>
      <c r="F9007" s="100" t="s">
        <v>26</v>
      </c>
      <c r="G9007" s="278" t="str">
        <f>IFERROR(VLOOKUP(B9007,Tabla_CyP,4,FALSE),"")</f>
        <v/>
      </c>
    </row>
    <row r="9008" spans="1:7" ht="24" customHeight="1" x14ac:dyDescent="0.2">
      <c r="A9008" s="276"/>
      <c r="B9008" s="94"/>
      <c r="C9008" s="95"/>
      <c r="D9008" s="101"/>
      <c r="E9008" s="102"/>
      <c r="F9008" s="103"/>
      <c r="G9008" s="277"/>
    </row>
    <row r="9009" spans="1:123" ht="24" customHeight="1" x14ac:dyDescent="0.2">
      <c r="A9009" s="378" t="s">
        <v>507</v>
      </c>
      <c r="B9009" s="379"/>
      <c r="C9009" s="380" t="s">
        <v>0</v>
      </c>
      <c r="D9009" s="380" t="s">
        <v>27</v>
      </c>
      <c r="E9009" s="386" t="s">
        <v>28</v>
      </c>
      <c r="F9009" s="388" t="s">
        <v>29</v>
      </c>
      <c r="G9009" s="388" t="s">
        <v>30</v>
      </c>
    </row>
    <row r="9010" spans="1:123" s="107" customFormat="1" ht="24" customHeight="1" x14ac:dyDescent="0.2">
      <c r="A9010" s="106" t="s">
        <v>508</v>
      </c>
      <c r="B9010" s="106" t="s">
        <v>509</v>
      </c>
      <c r="C9010" s="381"/>
      <c r="D9010" s="381"/>
      <c r="E9010" s="387"/>
      <c r="F9010" s="389"/>
      <c r="G9010" s="389"/>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customHeight="1" x14ac:dyDescent="0.2">
      <c r="A9011" s="279"/>
      <c r="B9011" s="108"/>
      <c r="C9011" s="267" t="s">
        <v>604</v>
      </c>
      <c r="D9011" s="109"/>
      <c r="E9011" s="110"/>
      <c r="F9011" s="111"/>
      <c r="G9011" s="280"/>
    </row>
    <row r="9012" spans="1:123" s="218" customFormat="1"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1">
        <f>ROUND(E9012*F9012,2)</f>
        <v>0</v>
      </c>
    </row>
    <row r="9013" spans="1:123" s="218" customFormat="1"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1">
        <f t="shared" ref="G9013:G9025" si="2705">ROUND(E9013*F9013,2)</f>
        <v>0</v>
      </c>
    </row>
    <row r="9014" spans="1:123" s="218" customFormat="1" ht="24" customHeight="1" x14ac:dyDescent="0.2">
      <c r="A9014" s="213" t="str">
        <f t="shared" si="2701"/>
        <v/>
      </c>
      <c r="B9014" s="211" t="str">
        <f t="shared" si="2704"/>
        <v/>
      </c>
      <c r="C9014" s="212"/>
      <c r="D9014" s="213" t="str">
        <f t="shared" si="2702"/>
        <v/>
      </c>
      <c r="E9014" s="214"/>
      <c r="F9014" s="215">
        <f t="shared" si="2703"/>
        <v>0</v>
      </c>
      <c r="G9014" s="281">
        <f t="shared" si="2705"/>
        <v>0</v>
      </c>
    </row>
    <row r="9015" spans="1:123" s="218" customFormat="1" ht="24" customHeight="1" x14ac:dyDescent="0.2">
      <c r="A9015" s="213" t="str">
        <f t="shared" si="2701"/>
        <v/>
      </c>
      <c r="B9015" s="211" t="str">
        <f t="shared" si="2704"/>
        <v/>
      </c>
      <c r="C9015" s="212"/>
      <c r="D9015" s="213" t="str">
        <f t="shared" si="2702"/>
        <v/>
      </c>
      <c r="E9015" s="214"/>
      <c r="F9015" s="215">
        <f t="shared" si="2703"/>
        <v>0</v>
      </c>
      <c r="G9015" s="281">
        <f t="shared" si="2705"/>
        <v>0</v>
      </c>
    </row>
    <row r="9016" spans="1:123" s="218" customFormat="1" ht="24" customHeight="1" x14ac:dyDescent="0.2">
      <c r="A9016" s="213" t="str">
        <f t="shared" si="2701"/>
        <v/>
      </c>
      <c r="B9016" s="211" t="str">
        <f t="shared" si="2704"/>
        <v/>
      </c>
      <c r="C9016" s="212"/>
      <c r="D9016" s="213" t="str">
        <f t="shared" si="2702"/>
        <v/>
      </c>
      <c r="E9016" s="214"/>
      <c r="F9016" s="215">
        <f t="shared" si="2703"/>
        <v>0</v>
      </c>
      <c r="G9016" s="281">
        <f t="shared" si="2705"/>
        <v>0</v>
      </c>
    </row>
    <row r="9017" spans="1:123" s="218" customFormat="1" ht="24" customHeight="1" x14ac:dyDescent="0.2">
      <c r="A9017" s="213" t="str">
        <f t="shared" si="2701"/>
        <v/>
      </c>
      <c r="B9017" s="211" t="str">
        <f t="shared" si="2704"/>
        <v/>
      </c>
      <c r="C9017" s="212"/>
      <c r="D9017" s="213" t="str">
        <f t="shared" si="2702"/>
        <v/>
      </c>
      <c r="E9017" s="214"/>
      <c r="F9017" s="215">
        <f t="shared" si="2703"/>
        <v>0</v>
      </c>
      <c r="G9017" s="281">
        <f t="shared" si="2705"/>
        <v>0</v>
      </c>
    </row>
    <row r="9018" spans="1:123" s="218" customFormat="1" ht="24" customHeight="1" x14ac:dyDescent="0.2">
      <c r="A9018" s="213" t="str">
        <f t="shared" si="2701"/>
        <v/>
      </c>
      <c r="B9018" s="211" t="str">
        <f t="shared" si="2704"/>
        <v/>
      </c>
      <c r="C9018" s="212"/>
      <c r="D9018" s="213" t="str">
        <f t="shared" si="2702"/>
        <v/>
      </c>
      <c r="E9018" s="214"/>
      <c r="F9018" s="215">
        <f t="shared" si="2703"/>
        <v>0</v>
      </c>
      <c r="G9018" s="281">
        <f t="shared" si="2705"/>
        <v>0</v>
      </c>
    </row>
    <row r="9019" spans="1:123" s="218" customFormat="1" ht="24" customHeight="1" x14ac:dyDescent="0.2">
      <c r="A9019" s="213" t="str">
        <f t="shared" si="2701"/>
        <v/>
      </c>
      <c r="B9019" s="211" t="str">
        <f t="shared" si="2704"/>
        <v/>
      </c>
      <c r="C9019" s="212"/>
      <c r="D9019" s="213" t="str">
        <f t="shared" si="2702"/>
        <v/>
      </c>
      <c r="E9019" s="214"/>
      <c r="F9019" s="215">
        <f t="shared" si="2703"/>
        <v>0</v>
      </c>
      <c r="G9019" s="281">
        <f t="shared" si="2705"/>
        <v>0</v>
      </c>
    </row>
    <row r="9020" spans="1:123" s="218" customFormat="1" ht="24" customHeight="1" x14ac:dyDescent="0.2">
      <c r="A9020" s="213" t="str">
        <f t="shared" si="2701"/>
        <v/>
      </c>
      <c r="B9020" s="211" t="str">
        <f t="shared" si="2704"/>
        <v/>
      </c>
      <c r="C9020" s="212"/>
      <c r="D9020" s="213" t="str">
        <f t="shared" si="2702"/>
        <v/>
      </c>
      <c r="E9020" s="214"/>
      <c r="F9020" s="215">
        <f t="shared" si="2703"/>
        <v>0</v>
      </c>
      <c r="G9020" s="281">
        <f t="shared" si="2705"/>
        <v>0</v>
      </c>
    </row>
    <row r="9021" spans="1:123" s="218" customFormat="1" ht="24" customHeight="1" x14ac:dyDescent="0.2">
      <c r="A9021" s="213" t="str">
        <f t="shared" si="2701"/>
        <v/>
      </c>
      <c r="B9021" s="211" t="str">
        <f t="shared" si="2704"/>
        <v/>
      </c>
      <c r="C9021" s="212"/>
      <c r="D9021" s="213" t="str">
        <f t="shared" si="2702"/>
        <v/>
      </c>
      <c r="E9021" s="214"/>
      <c r="F9021" s="215">
        <f t="shared" si="2703"/>
        <v>0</v>
      </c>
      <c r="G9021" s="281">
        <f t="shared" si="2705"/>
        <v>0</v>
      </c>
    </row>
    <row r="9022" spans="1:123" s="218" customFormat="1" ht="24" customHeight="1" x14ac:dyDescent="0.2">
      <c r="A9022" s="213" t="str">
        <f t="shared" si="2701"/>
        <v/>
      </c>
      <c r="B9022" s="211" t="str">
        <f t="shared" si="2704"/>
        <v/>
      </c>
      <c r="C9022" s="212"/>
      <c r="D9022" s="213" t="str">
        <f t="shared" si="2702"/>
        <v/>
      </c>
      <c r="E9022" s="214"/>
      <c r="F9022" s="215">
        <f t="shared" si="2703"/>
        <v>0</v>
      </c>
      <c r="G9022" s="281">
        <f t="shared" si="2705"/>
        <v>0</v>
      </c>
    </row>
    <row r="9023" spans="1:123" s="218" customFormat="1" ht="24" customHeight="1" x14ac:dyDescent="0.2">
      <c r="A9023" s="213" t="str">
        <f t="shared" si="2701"/>
        <v/>
      </c>
      <c r="B9023" s="211" t="str">
        <f t="shared" si="2704"/>
        <v/>
      </c>
      <c r="C9023" s="212"/>
      <c r="D9023" s="213" t="str">
        <f t="shared" si="2702"/>
        <v/>
      </c>
      <c r="E9023" s="214"/>
      <c r="F9023" s="215">
        <f t="shared" si="2703"/>
        <v>0</v>
      </c>
      <c r="G9023" s="281">
        <f t="shared" si="2705"/>
        <v>0</v>
      </c>
    </row>
    <row r="9024" spans="1:123" s="218" customFormat="1" ht="24" customHeight="1" x14ac:dyDescent="0.2">
      <c r="A9024" s="213" t="str">
        <f t="shared" si="2701"/>
        <v/>
      </c>
      <c r="B9024" s="211" t="str">
        <f t="shared" si="2704"/>
        <v/>
      </c>
      <c r="C9024" s="212"/>
      <c r="D9024" s="213" t="str">
        <f t="shared" si="2702"/>
        <v/>
      </c>
      <c r="E9024" s="214"/>
      <c r="F9024" s="215">
        <f t="shared" si="2703"/>
        <v>0</v>
      </c>
      <c r="G9024" s="281">
        <f t="shared" si="2705"/>
        <v>0</v>
      </c>
    </row>
    <row r="9025" spans="1:7" s="218" customFormat="1" ht="24" customHeight="1" x14ac:dyDescent="0.2">
      <c r="A9025" s="213" t="str">
        <f t="shared" si="2701"/>
        <v/>
      </c>
      <c r="B9025" s="211" t="str">
        <f t="shared" si="2704"/>
        <v/>
      </c>
      <c r="C9025" s="212"/>
      <c r="D9025" s="213" t="str">
        <f t="shared" si="2702"/>
        <v/>
      </c>
      <c r="E9025" s="214"/>
      <c r="F9025" s="216">
        <f t="shared" si="2703"/>
        <v>0</v>
      </c>
      <c r="G9025" s="281">
        <f t="shared" si="2705"/>
        <v>0</v>
      </c>
    </row>
    <row r="9026" spans="1:7" ht="24" customHeight="1" x14ac:dyDescent="0.2">
      <c r="A9026" s="282"/>
      <c r="B9026" s="95"/>
      <c r="C9026" s="95"/>
      <c r="D9026" s="101"/>
      <c r="E9026" s="102"/>
      <c r="F9026" s="268" t="s">
        <v>31</v>
      </c>
      <c r="G9026" s="283">
        <f>SUBTOTAL(9,G9012:G9025)</f>
        <v>0</v>
      </c>
    </row>
    <row r="9027" spans="1:7" ht="24" customHeight="1" x14ac:dyDescent="0.2">
      <c r="A9027" s="282"/>
      <c r="B9027" s="95"/>
      <c r="C9027" s="266" t="s">
        <v>605</v>
      </c>
      <c r="D9027" s="101"/>
      <c r="E9027" s="102"/>
      <c r="F9027" s="103"/>
      <c r="G9027" s="284"/>
    </row>
    <row r="9028" spans="1:7" s="218" customFormat="1"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1">
        <f>ROUND(E9028*F9028,2)</f>
        <v>0</v>
      </c>
    </row>
    <row r="9029" spans="1:7" s="218" customFormat="1" ht="24" customHeight="1" x14ac:dyDescent="0.2">
      <c r="A9029" s="213" t="str">
        <f t="shared" si="2706"/>
        <v/>
      </c>
      <c r="B9029" s="211">
        <f t="shared" si="2707"/>
        <v>0</v>
      </c>
      <c r="C9029" s="212"/>
      <c r="D9029" s="213" t="str">
        <f t="shared" si="2708"/>
        <v/>
      </c>
      <c r="E9029" s="214"/>
      <c r="F9029" s="217">
        <f t="shared" si="2709"/>
        <v>0</v>
      </c>
      <c r="G9029" s="281">
        <f>ROUND(E9029*F9029,2)</f>
        <v>0</v>
      </c>
    </row>
    <row r="9030" spans="1:7" s="218" customFormat="1" ht="24" customHeight="1" x14ac:dyDescent="0.2">
      <c r="A9030" s="213" t="str">
        <f t="shared" si="2706"/>
        <v/>
      </c>
      <c r="B9030" s="211">
        <f t="shared" si="2707"/>
        <v>0</v>
      </c>
      <c r="C9030" s="212"/>
      <c r="D9030" s="213" t="str">
        <f t="shared" si="2708"/>
        <v/>
      </c>
      <c r="E9030" s="214"/>
      <c r="F9030" s="217">
        <f t="shared" si="2709"/>
        <v>0</v>
      </c>
      <c r="G9030" s="281">
        <f t="shared" ref="G9030:G9035" si="2710">ROUND(E9030*F9030,2)</f>
        <v>0</v>
      </c>
    </row>
    <row r="9031" spans="1:7" s="218" customFormat="1" ht="24" customHeight="1" x14ac:dyDescent="0.2">
      <c r="A9031" s="213" t="str">
        <f t="shared" si="2706"/>
        <v/>
      </c>
      <c r="B9031" s="211">
        <f t="shared" si="2707"/>
        <v>0</v>
      </c>
      <c r="C9031" s="212"/>
      <c r="D9031" s="213" t="str">
        <f t="shared" si="2708"/>
        <v/>
      </c>
      <c r="E9031" s="214"/>
      <c r="F9031" s="217">
        <f t="shared" si="2709"/>
        <v>0</v>
      </c>
      <c r="G9031" s="281">
        <f t="shared" si="2710"/>
        <v>0</v>
      </c>
    </row>
    <row r="9032" spans="1:7" s="218" customFormat="1" ht="24" customHeight="1" x14ac:dyDescent="0.2">
      <c r="A9032" s="213" t="str">
        <f t="shared" si="2706"/>
        <v/>
      </c>
      <c r="B9032" s="211">
        <f t="shared" si="2707"/>
        <v>0</v>
      </c>
      <c r="C9032" s="212"/>
      <c r="D9032" s="213" t="str">
        <f t="shared" si="2708"/>
        <v/>
      </c>
      <c r="E9032" s="214"/>
      <c r="F9032" s="215">
        <f t="shared" si="2709"/>
        <v>0</v>
      </c>
      <c r="G9032" s="281">
        <f t="shared" si="2710"/>
        <v>0</v>
      </c>
    </row>
    <row r="9033" spans="1:7" s="218" customFormat="1" ht="24" customHeight="1" x14ac:dyDescent="0.2">
      <c r="A9033" s="213" t="str">
        <f t="shared" si="2706"/>
        <v/>
      </c>
      <c r="B9033" s="211">
        <f t="shared" si="2707"/>
        <v>0</v>
      </c>
      <c r="C9033" s="212"/>
      <c r="D9033" s="213" t="str">
        <f t="shared" si="2708"/>
        <v/>
      </c>
      <c r="E9033" s="214"/>
      <c r="F9033" s="215">
        <f t="shared" si="2709"/>
        <v>0</v>
      </c>
      <c r="G9033" s="281">
        <f t="shared" si="2710"/>
        <v>0</v>
      </c>
    </row>
    <row r="9034" spans="1:7" s="218" customFormat="1" ht="24" customHeight="1" x14ac:dyDescent="0.2">
      <c r="A9034" s="213" t="str">
        <f t="shared" si="2706"/>
        <v/>
      </c>
      <c r="B9034" s="211">
        <f t="shared" si="2707"/>
        <v>0</v>
      </c>
      <c r="C9034" s="212"/>
      <c r="D9034" s="213" t="str">
        <f t="shared" si="2708"/>
        <v/>
      </c>
      <c r="E9034" s="214"/>
      <c r="F9034" s="215">
        <f t="shared" si="2709"/>
        <v>0</v>
      </c>
      <c r="G9034" s="281">
        <f t="shared" si="2710"/>
        <v>0</v>
      </c>
    </row>
    <row r="9035" spans="1:7" s="218" customFormat="1" ht="24" customHeight="1" x14ac:dyDescent="0.2">
      <c r="A9035" s="213" t="str">
        <f t="shared" si="2706"/>
        <v/>
      </c>
      <c r="B9035" s="211">
        <f t="shared" si="2707"/>
        <v>0</v>
      </c>
      <c r="C9035" s="212"/>
      <c r="D9035" s="213" t="str">
        <f t="shared" si="2708"/>
        <v/>
      </c>
      <c r="E9035" s="214"/>
      <c r="F9035" s="215">
        <f t="shared" si="2709"/>
        <v>0</v>
      </c>
      <c r="G9035" s="281">
        <f t="shared" si="2710"/>
        <v>0</v>
      </c>
    </row>
    <row r="9036" spans="1:7" ht="24" customHeight="1" x14ac:dyDescent="0.2">
      <c r="A9036" s="282"/>
      <c r="B9036" s="95"/>
      <c r="C9036" s="95"/>
      <c r="D9036" s="101"/>
      <c r="E9036" s="102"/>
      <c r="F9036" s="268" t="s">
        <v>32</v>
      </c>
      <c r="G9036" s="283">
        <f>SUBTOTAL(9,G9028:G9035)</f>
        <v>0</v>
      </c>
    </row>
    <row r="9037" spans="1:7" ht="24" customHeight="1" x14ac:dyDescent="0.2">
      <c r="A9037" s="282"/>
      <c r="B9037" s="95"/>
      <c r="C9037" s="266" t="s">
        <v>606</v>
      </c>
      <c r="D9037" s="101"/>
      <c r="E9037" s="102"/>
      <c r="F9037" s="103"/>
      <c r="G9037" s="284"/>
    </row>
    <row r="9038" spans="1:7" s="218" customFormat="1"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1">
        <f t="shared" ref="G9038:G9046" si="2715">ROUND(E9038*F9038,2)</f>
        <v>0</v>
      </c>
    </row>
    <row r="9039" spans="1:7" s="218" customFormat="1" ht="24" customHeight="1" x14ac:dyDescent="0.2">
      <c r="A9039" s="213" t="str">
        <f t="shared" si="2711"/>
        <v/>
      </c>
      <c r="B9039" s="211" t="str">
        <f t="shared" si="2712"/>
        <v/>
      </c>
      <c r="C9039" s="212"/>
      <c r="D9039" s="213" t="str">
        <f t="shared" si="2713"/>
        <v/>
      </c>
      <c r="E9039" s="214"/>
      <c r="F9039" s="215">
        <f t="shared" si="2714"/>
        <v>0</v>
      </c>
      <c r="G9039" s="281">
        <f t="shared" si="2715"/>
        <v>0</v>
      </c>
    </row>
    <row r="9040" spans="1:7" s="218" customFormat="1" ht="24" customHeight="1" x14ac:dyDescent="0.2">
      <c r="A9040" s="213" t="str">
        <f t="shared" si="2711"/>
        <v/>
      </c>
      <c r="B9040" s="211" t="str">
        <f t="shared" si="2712"/>
        <v/>
      </c>
      <c r="C9040" s="212"/>
      <c r="D9040" s="213" t="str">
        <f t="shared" si="2713"/>
        <v/>
      </c>
      <c r="E9040" s="214"/>
      <c r="F9040" s="215">
        <f t="shared" si="2714"/>
        <v>0</v>
      </c>
      <c r="G9040" s="281">
        <f t="shared" si="2715"/>
        <v>0</v>
      </c>
    </row>
    <row r="9041" spans="1:7" s="218" customFormat="1" ht="24" customHeight="1" x14ac:dyDescent="0.2">
      <c r="A9041" s="213" t="str">
        <f t="shared" si="2711"/>
        <v/>
      </c>
      <c r="B9041" s="211" t="str">
        <f t="shared" si="2712"/>
        <v/>
      </c>
      <c r="C9041" s="212"/>
      <c r="D9041" s="213" t="str">
        <f t="shared" si="2713"/>
        <v/>
      </c>
      <c r="E9041" s="214"/>
      <c r="F9041" s="215">
        <f t="shared" si="2714"/>
        <v>0</v>
      </c>
      <c r="G9041" s="281">
        <f t="shared" si="2715"/>
        <v>0</v>
      </c>
    </row>
    <row r="9042" spans="1:7" s="218" customFormat="1" ht="24" customHeight="1" x14ac:dyDescent="0.2">
      <c r="A9042" s="213" t="str">
        <f t="shared" si="2711"/>
        <v/>
      </c>
      <c r="B9042" s="211" t="str">
        <f t="shared" si="2712"/>
        <v/>
      </c>
      <c r="C9042" s="212"/>
      <c r="D9042" s="213" t="str">
        <f t="shared" si="2713"/>
        <v/>
      </c>
      <c r="E9042" s="214"/>
      <c r="F9042" s="215">
        <f t="shared" si="2714"/>
        <v>0</v>
      </c>
      <c r="G9042" s="281">
        <f t="shared" si="2715"/>
        <v>0</v>
      </c>
    </row>
    <row r="9043" spans="1:7" s="218" customFormat="1" ht="24" customHeight="1" x14ac:dyDescent="0.2">
      <c r="A9043" s="213" t="str">
        <f t="shared" si="2711"/>
        <v/>
      </c>
      <c r="B9043" s="211" t="str">
        <f t="shared" si="2712"/>
        <v/>
      </c>
      <c r="C9043" s="212"/>
      <c r="D9043" s="213" t="str">
        <f t="shared" si="2713"/>
        <v/>
      </c>
      <c r="E9043" s="214"/>
      <c r="F9043" s="215">
        <f t="shared" si="2714"/>
        <v>0</v>
      </c>
      <c r="G9043" s="281">
        <f t="shared" si="2715"/>
        <v>0</v>
      </c>
    </row>
    <row r="9044" spans="1:7" s="218" customFormat="1" ht="24" customHeight="1" x14ac:dyDescent="0.2">
      <c r="A9044" s="213" t="str">
        <f t="shared" si="2711"/>
        <v/>
      </c>
      <c r="B9044" s="211" t="str">
        <f t="shared" si="2712"/>
        <v/>
      </c>
      <c r="C9044" s="212"/>
      <c r="D9044" s="213" t="str">
        <f t="shared" si="2713"/>
        <v/>
      </c>
      <c r="E9044" s="214"/>
      <c r="F9044" s="215">
        <f t="shared" si="2714"/>
        <v>0</v>
      </c>
      <c r="G9044" s="281">
        <f t="shared" si="2715"/>
        <v>0</v>
      </c>
    </row>
    <row r="9045" spans="1:7" s="218" customFormat="1" ht="24" customHeight="1" x14ac:dyDescent="0.2">
      <c r="A9045" s="213" t="str">
        <f t="shared" si="2711"/>
        <v/>
      </c>
      <c r="B9045" s="211" t="str">
        <f t="shared" si="2712"/>
        <v/>
      </c>
      <c r="C9045" s="212"/>
      <c r="D9045" s="213" t="str">
        <f t="shared" si="2713"/>
        <v/>
      </c>
      <c r="E9045" s="214"/>
      <c r="F9045" s="215">
        <f t="shared" si="2714"/>
        <v>0</v>
      </c>
      <c r="G9045" s="281">
        <f t="shared" si="2715"/>
        <v>0</v>
      </c>
    </row>
    <row r="9046" spans="1:7" s="218" customFormat="1" ht="24" customHeight="1" x14ac:dyDescent="0.2">
      <c r="A9046" s="213" t="str">
        <f t="shared" si="2711"/>
        <v/>
      </c>
      <c r="B9046" s="211" t="str">
        <f t="shared" si="2712"/>
        <v/>
      </c>
      <c r="C9046" s="212"/>
      <c r="D9046" s="213" t="str">
        <f t="shared" si="2713"/>
        <v/>
      </c>
      <c r="E9046" s="214"/>
      <c r="F9046" s="215">
        <f t="shared" si="2714"/>
        <v>0</v>
      </c>
      <c r="G9046" s="281">
        <f t="shared" si="2715"/>
        <v>0</v>
      </c>
    </row>
    <row r="9047" spans="1:7" ht="24" customHeight="1" x14ac:dyDescent="0.2">
      <c r="A9047" s="285"/>
      <c r="B9047" s="101"/>
      <c r="C9047" s="95"/>
      <c r="D9047" s="101"/>
      <c r="E9047" s="102"/>
      <c r="F9047" s="268" t="s">
        <v>33</v>
      </c>
      <c r="G9047" s="283">
        <f>SUBTOTAL(9,G9038:G9046)</f>
        <v>0</v>
      </c>
    </row>
    <row r="9048" spans="1:7" ht="24" customHeight="1" x14ac:dyDescent="0.2">
      <c r="A9048" s="286"/>
      <c r="B9048" s="101"/>
      <c r="C9048" s="95"/>
      <c r="D9048" s="101"/>
      <c r="E9048" s="102"/>
      <c r="F9048" s="103"/>
      <c r="G9048" s="284"/>
    </row>
    <row r="9049" spans="1:7" ht="24" customHeight="1" x14ac:dyDescent="0.2">
      <c r="A9049" s="287" t="str">
        <f>B9007</f>
        <v/>
      </c>
      <c r="B9049" s="288" t="str">
        <f>C9007</f>
        <v/>
      </c>
      <c r="C9049" s="109"/>
      <c r="D9049" s="109" t="s">
        <v>34</v>
      </c>
      <c r="E9049" s="110"/>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7" t="str">
        <f>Comitente</f>
        <v>CA.ME. SAN JUAN SOCIEDAD DEL ESTADO</v>
      </c>
      <c r="C9052" s="92"/>
      <c r="D9052" s="98"/>
      <c r="E9052" s="98"/>
      <c r="F9052" s="99"/>
      <c r="G9052" s="273"/>
    </row>
    <row r="9053" spans="1:7" ht="24" customHeight="1" x14ac:dyDescent="0.2">
      <c r="A9053" s="272" t="s">
        <v>603</v>
      </c>
      <c r="B9053" s="97">
        <f>Contratista</f>
        <v>0</v>
      </c>
      <c r="C9053" s="93"/>
      <c r="D9053" s="93"/>
      <c r="E9053" s="93"/>
      <c r="F9053" s="100"/>
      <c r="G9053" s="274"/>
    </row>
    <row r="9054" spans="1:7" ht="24" customHeight="1" x14ac:dyDescent="0.2">
      <c r="A9054" s="272" t="s">
        <v>24</v>
      </c>
      <c r="B9054" s="97" t="str">
        <f>Obra</f>
        <v>CIERRE PERIMETRAL - OBRA CIVIL Ca.Me. SAN JUAN S.E.</v>
      </c>
      <c r="C9054" s="93"/>
      <c r="D9054" s="93"/>
      <c r="E9054" s="93"/>
      <c r="F9054" s="100" t="s">
        <v>38</v>
      </c>
      <c r="G9054" s="275">
        <f>Fecha_Base</f>
        <v>44711</v>
      </c>
    </row>
    <row r="9055" spans="1:7" ht="24" customHeight="1" x14ac:dyDescent="0.2">
      <c r="A9055" s="276" t="s">
        <v>601</v>
      </c>
      <c r="B9055" s="94" t="str">
        <f>Ubicación</f>
        <v>DEPARTAMENTO SARMIENTO</v>
      </c>
      <c r="C9055" s="94"/>
      <c r="D9055" s="101"/>
      <c r="E9055" s="102"/>
      <c r="F9055" s="103"/>
      <c r="G9055" s="277"/>
    </row>
    <row r="9056" spans="1:7" ht="24" customHeight="1" x14ac:dyDescent="0.2">
      <c r="A9056" s="276" t="s">
        <v>39</v>
      </c>
      <c r="B9056" s="104" t="str">
        <f>IFERROR(VALUE(LEFT(B9057,FIND(".",B9057)-1)),"")</f>
        <v/>
      </c>
      <c r="C9056" s="95" t="str">
        <f>IFERROR(VLOOKUP(B9056,Tabla_CyP,2,FALSE),"")</f>
        <v/>
      </c>
      <c r="D9056" s="95"/>
      <c r="E9056" s="102"/>
      <c r="F9056" s="103"/>
      <c r="G9056" s="277"/>
    </row>
    <row r="9057" spans="1:123" ht="24" customHeight="1" x14ac:dyDescent="0.2">
      <c r="A9057" s="276" t="s">
        <v>25</v>
      </c>
      <c r="B9057" s="105" t="str">
        <f>IFERROR(VLOOKUP(COUNTIF($A$1:A9057,"ANALISIS DE PRECIOS"),Tabla_NumeroItem,2,FALSE),"")</f>
        <v/>
      </c>
      <c r="C9057" s="95" t="str">
        <f>IFERROR(VLOOKUP(B9057,Tabla_CyP,2,FALSE),"")</f>
        <v/>
      </c>
      <c r="D9057" s="101"/>
      <c r="E9057" s="102"/>
      <c r="F9057" s="100" t="s">
        <v>26</v>
      </c>
      <c r="G9057" s="278" t="str">
        <f>IFERROR(VLOOKUP(B9057,Tabla_CyP,4,FALSE),"")</f>
        <v/>
      </c>
    </row>
    <row r="9058" spans="1:123" ht="24" customHeight="1" x14ac:dyDescent="0.2">
      <c r="A9058" s="276"/>
      <c r="B9058" s="94"/>
      <c r="C9058" s="95"/>
      <c r="D9058" s="101"/>
      <c r="E9058" s="102"/>
      <c r="F9058" s="103"/>
      <c r="G9058" s="277"/>
    </row>
    <row r="9059" spans="1:123" ht="24" customHeight="1" x14ac:dyDescent="0.2">
      <c r="A9059" s="378" t="s">
        <v>507</v>
      </c>
      <c r="B9059" s="379"/>
      <c r="C9059" s="380" t="s">
        <v>0</v>
      </c>
      <c r="D9059" s="380" t="s">
        <v>27</v>
      </c>
      <c r="E9059" s="386" t="s">
        <v>28</v>
      </c>
      <c r="F9059" s="388" t="s">
        <v>29</v>
      </c>
      <c r="G9059" s="388" t="s">
        <v>30</v>
      </c>
    </row>
    <row r="9060" spans="1:123" s="107" customFormat="1" ht="24" customHeight="1" x14ac:dyDescent="0.2">
      <c r="A9060" s="106" t="s">
        <v>508</v>
      </c>
      <c r="B9060" s="106" t="s">
        <v>509</v>
      </c>
      <c r="C9060" s="381"/>
      <c r="D9060" s="381"/>
      <c r="E9060" s="387"/>
      <c r="F9060" s="389"/>
      <c r="G9060" s="389"/>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customHeight="1" x14ac:dyDescent="0.2">
      <c r="A9061" s="279"/>
      <c r="B9061" s="108"/>
      <c r="C9061" s="267" t="s">
        <v>604</v>
      </c>
      <c r="D9061" s="109"/>
      <c r="E9061" s="110"/>
      <c r="F9061" s="111"/>
      <c r="G9061" s="280"/>
    </row>
    <row r="9062" spans="1:123" s="218" customFormat="1"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1">
        <f>ROUND(E9062*F9062,2)</f>
        <v>0</v>
      </c>
    </row>
    <row r="9063" spans="1:123" s="218" customFormat="1"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1">
        <f t="shared" ref="G9063:G9075" si="2720">ROUND(E9063*F9063,2)</f>
        <v>0</v>
      </c>
    </row>
    <row r="9064" spans="1:123" s="218" customFormat="1" ht="24" customHeight="1" x14ac:dyDescent="0.2">
      <c r="A9064" s="213" t="str">
        <f t="shared" si="2716"/>
        <v/>
      </c>
      <c r="B9064" s="211" t="str">
        <f t="shared" si="2719"/>
        <v/>
      </c>
      <c r="C9064" s="212"/>
      <c r="D9064" s="213" t="str">
        <f t="shared" si="2717"/>
        <v/>
      </c>
      <c r="E9064" s="214"/>
      <c r="F9064" s="215">
        <f t="shared" si="2718"/>
        <v>0</v>
      </c>
      <c r="G9064" s="281">
        <f t="shared" si="2720"/>
        <v>0</v>
      </c>
    </row>
    <row r="9065" spans="1:123" s="218" customFormat="1" ht="24" customHeight="1" x14ac:dyDescent="0.2">
      <c r="A9065" s="213" t="str">
        <f t="shared" si="2716"/>
        <v/>
      </c>
      <c r="B9065" s="211" t="str">
        <f t="shared" si="2719"/>
        <v/>
      </c>
      <c r="C9065" s="212"/>
      <c r="D9065" s="213" t="str">
        <f t="shared" si="2717"/>
        <v/>
      </c>
      <c r="E9065" s="214"/>
      <c r="F9065" s="215">
        <f t="shared" si="2718"/>
        <v>0</v>
      </c>
      <c r="G9065" s="281">
        <f t="shared" si="2720"/>
        <v>0</v>
      </c>
    </row>
    <row r="9066" spans="1:123" s="218" customFormat="1" ht="24" customHeight="1" x14ac:dyDescent="0.2">
      <c r="A9066" s="213" t="str">
        <f t="shared" si="2716"/>
        <v/>
      </c>
      <c r="B9066" s="211" t="str">
        <f t="shared" si="2719"/>
        <v/>
      </c>
      <c r="C9066" s="212"/>
      <c r="D9066" s="213" t="str">
        <f t="shared" si="2717"/>
        <v/>
      </c>
      <c r="E9066" s="214"/>
      <c r="F9066" s="215">
        <f t="shared" si="2718"/>
        <v>0</v>
      </c>
      <c r="G9066" s="281">
        <f t="shared" si="2720"/>
        <v>0</v>
      </c>
    </row>
    <row r="9067" spans="1:123" s="218" customFormat="1" ht="24" customHeight="1" x14ac:dyDescent="0.2">
      <c r="A9067" s="213" t="str">
        <f t="shared" si="2716"/>
        <v/>
      </c>
      <c r="B9067" s="211" t="str">
        <f t="shared" si="2719"/>
        <v/>
      </c>
      <c r="C9067" s="212"/>
      <c r="D9067" s="213" t="str">
        <f t="shared" si="2717"/>
        <v/>
      </c>
      <c r="E9067" s="214"/>
      <c r="F9067" s="215">
        <f t="shared" si="2718"/>
        <v>0</v>
      </c>
      <c r="G9067" s="281">
        <f t="shared" si="2720"/>
        <v>0</v>
      </c>
    </row>
    <row r="9068" spans="1:123" s="218" customFormat="1" ht="24" customHeight="1" x14ac:dyDescent="0.2">
      <c r="A9068" s="213" t="str">
        <f t="shared" si="2716"/>
        <v/>
      </c>
      <c r="B9068" s="211" t="str">
        <f t="shared" si="2719"/>
        <v/>
      </c>
      <c r="C9068" s="212"/>
      <c r="D9068" s="213" t="str">
        <f t="shared" si="2717"/>
        <v/>
      </c>
      <c r="E9068" s="214"/>
      <c r="F9068" s="215">
        <f t="shared" si="2718"/>
        <v>0</v>
      </c>
      <c r="G9068" s="281">
        <f t="shared" si="2720"/>
        <v>0</v>
      </c>
    </row>
    <row r="9069" spans="1:123" s="218" customFormat="1" ht="24" customHeight="1" x14ac:dyDescent="0.2">
      <c r="A9069" s="213" t="str">
        <f t="shared" si="2716"/>
        <v/>
      </c>
      <c r="B9069" s="211" t="str">
        <f t="shared" si="2719"/>
        <v/>
      </c>
      <c r="C9069" s="212"/>
      <c r="D9069" s="213" t="str">
        <f t="shared" si="2717"/>
        <v/>
      </c>
      <c r="E9069" s="214"/>
      <c r="F9069" s="215">
        <f t="shared" si="2718"/>
        <v>0</v>
      </c>
      <c r="G9069" s="281">
        <f t="shared" si="2720"/>
        <v>0</v>
      </c>
    </row>
    <row r="9070" spans="1:123" s="218" customFormat="1" ht="24" customHeight="1" x14ac:dyDescent="0.2">
      <c r="A9070" s="213" t="str">
        <f t="shared" si="2716"/>
        <v/>
      </c>
      <c r="B9070" s="211" t="str">
        <f t="shared" si="2719"/>
        <v/>
      </c>
      <c r="C9070" s="212"/>
      <c r="D9070" s="213" t="str">
        <f t="shared" si="2717"/>
        <v/>
      </c>
      <c r="E9070" s="214"/>
      <c r="F9070" s="215">
        <f t="shared" si="2718"/>
        <v>0</v>
      </c>
      <c r="G9070" s="281">
        <f t="shared" si="2720"/>
        <v>0</v>
      </c>
    </row>
    <row r="9071" spans="1:123" s="218" customFormat="1" ht="24" customHeight="1" x14ac:dyDescent="0.2">
      <c r="A9071" s="213" t="str">
        <f t="shared" si="2716"/>
        <v/>
      </c>
      <c r="B9071" s="211" t="str">
        <f t="shared" si="2719"/>
        <v/>
      </c>
      <c r="C9071" s="212"/>
      <c r="D9071" s="213" t="str">
        <f t="shared" si="2717"/>
        <v/>
      </c>
      <c r="E9071" s="214"/>
      <c r="F9071" s="215">
        <f t="shared" si="2718"/>
        <v>0</v>
      </c>
      <c r="G9071" s="281">
        <f t="shared" si="2720"/>
        <v>0</v>
      </c>
    </row>
    <row r="9072" spans="1:123" s="218" customFormat="1" ht="24" customHeight="1" x14ac:dyDescent="0.2">
      <c r="A9072" s="213" t="str">
        <f t="shared" si="2716"/>
        <v/>
      </c>
      <c r="B9072" s="211" t="str">
        <f t="shared" si="2719"/>
        <v/>
      </c>
      <c r="C9072" s="212"/>
      <c r="D9072" s="213" t="str">
        <f t="shared" si="2717"/>
        <v/>
      </c>
      <c r="E9072" s="214"/>
      <c r="F9072" s="215">
        <f t="shared" si="2718"/>
        <v>0</v>
      </c>
      <c r="G9072" s="281">
        <f t="shared" si="2720"/>
        <v>0</v>
      </c>
    </row>
    <row r="9073" spans="1:7" s="218" customFormat="1" ht="24" customHeight="1" x14ac:dyDescent="0.2">
      <c r="A9073" s="213" t="str">
        <f t="shared" si="2716"/>
        <v/>
      </c>
      <c r="B9073" s="211" t="str">
        <f t="shared" si="2719"/>
        <v/>
      </c>
      <c r="C9073" s="212"/>
      <c r="D9073" s="213" t="str">
        <f t="shared" si="2717"/>
        <v/>
      </c>
      <c r="E9073" s="214"/>
      <c r="F9073" s="215">
        <f t="shared" si="2718"/>
        <v>0</v>
      </c>
      <c r="G9073" s="281">
        <f t="shared" si="2720"/>
        <v>0</v>
      </c>
    </row>
    <row r="9074" spans="1:7" s="218" customFormat="1" ht="24" customHeight="1" x14ac:dyDescent="0.2">
      <c r="A9074" s="213" t="str">
        <f t="shared" si="2716"/>
        <v/>
      </c>
      <c r="B9074" s="211" t="str">
        <f t="shared" si="2719"/>
        <v/>
      </c>
      <c r="C9074" s="212"/>
      <c r="D9074" s="213" t="str">
        <f t="shared" si="2717"/>
        <v/>
      </c>
      <c r="E9074" s="214"/>
      <c r="F9074" s="215">
        <f t="shared" si="2718"/>
        <v>0</v>
      </c>
      <c r="G9074" s="281">
        <f t="shared" si="2720"/>
        <v>0</v>
      </c>
    </row>
    <row r="9075" spans="1:7" s="218" customFormat="1" ht="24" customHeight="1" x14ac:dyDescent="0.2">
      <c r="A9075" s="213" t="str">
        <f t="shared" si="2716"/>
        <v/>
      </c>
      <c r="B9075" s="211" t="str">
        <f t="shared" si="2719"/>
        <v/>
      </c>
      <c r="C9075" s="212"/>
      <c r="D9075" s="213" t="str">
        <f t="shared" si="2717"/>
        <v/>
      </c>
      <c r="E9075" s="214"/>
      <c r="F9075" s="216">
        <f t="shared" si="2718"/>
        <v>0</v>
      </c>
      <c r="G9075" s="281">
        <f t="shared" si="2720"/>
        <v>0</v>
      </c>
    </row>
    <row r="9076" spans="1:7" ht="24" customHeight="1" x14ac:dyDescent="0.2">
      <c r="A9076" s="282"/>
      <c r="B9076" s="95"/>
      <c r="C9076" s="95"/>
      <c r="D9076" s="101"/>
      <c r="E9076" s="102"/>
      <c r="F9076" s="268" t="s">
        <v>31</v>
      </c>
      <c r="G9076" s="283">
        <f>SUBTOTAL(9,G9062:G9075)</f>
        <v>0</v>
      </c>
    </row>
    <row r="9077" spans="1:7" ht="24" customHeight="1" x14ac:dyDescent="0.2">
      <c r="A9077" s="282"/>
      <c r="B9077" s="95"/>
      <c r="C9077" s="266" t="s">
        <v>605</v>
      </c>
      <c r="D9077" s="101"/>
      <c r="E9077" s="102"/>
      <c r="F9077" s="103"/>
      <c r="G9077" s="284"/>
    </row>
    <row r="9078" spans="1:7" s="218" customFormat="1"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1">
        <f>ROUND(E9078*F9078,2)</f>
        <v>0</v>
      </c>
    </row>
    <row r="9079" spans="1:7" s="218" customFormat="1" ht="24" customHeight="1" x14ac:dyDescent="0.2">
      <c r="A9079" s="213" t="str">
        <f t="shared" si="2721"/>
        <v/>
      </c>
      <c r="B9079" s="211">
        <f t="shared" si="2722"/>
        <v>0</v>
      </c>
      <c r="C9079" s="212"/>
      <c r="D9079" s="213" t="str">
        <f t="shared" si="2723"/>
        <v/>
      </c>
      <c r="E9079" s="214"/>
      <c r="F9079" s="217">
        <f t="shared" si="2724"/>
        <v>0</v>
      </c>
      <c r="G9079" s="281">
        <f>ROUND(E9079*F9079,2)</f>
        <v>0</v>
      </c>
    </row>
    <row r="9080" spans="1:7" s="218" customFormat="1" ht="24" customHeight="1" x14ac:dyDescent="0.2">
      <c r="A9080" s="213" t="str">
        <f t="shared" si="2721"/>
        <v/>
      </c>
      <c r="B9080" s="211">
        <f t="shared" si="2722"/>
        <v>0</v>
      </c>
      <c r="C9080" s="212"/>
      <c r="D9080" s="213" t="str">
        <f t="shared" si="2723"/>
        <v/>
      </c>
      <c r="E9080" s="214"/>
      <c r="F9080" s="217">
        <f t="shared" si="2724"/>
        <v>0</v>
      </c>
      <c r="G9080" s="281">
        <f t="shared" ref="G9080:G9085" si="2725">ROUND(E9080*F9080,2)</f>
        <v>0</v>
      </c>
    </row>
    <row r="9081" spans="1:7" s="218" customFormat="1" ht="24" customHeight="1" x14ac:dyDescent="0.2">
      <c r="A9081" s="213" t="str">
        <f t="shared" si="2721"/>
        <v/>
      </c>
      <c r="B9081" s="211">
        <f t="shared" si="2722"/>
        <v>0</v>
      </c>
      <c r="C9081" s="212"/>
      <c r="D9081" s="213" t="str">
        <f t="shared" si="2723"/>
        <v/>
      </c>
      <c r="E9081" s="214"/>
      <c r="F9081" s="217">
        <f t="shared" si="2724"/>
        <v>0</v>
      </c>
      <c r="G9081" s="281">
        <f t="shared" si="2725"/>
        <v>0</v>
      </c>
    </row>
    <row r="9082" spans="1:7" s="218" customFormat="1" ht="24" customHeight="1" x14ac:dyDescent="0.2">
      <c r="A9082" s="213" t="str">
        <f t="shared" si="2721"/>
        <v/>
      </c>
      <c r="B9082" s="211">
        <f t="shared" si="2722"/>
        <v>0</v>
      </c>
      <c r="C9082" s="212"/>
      <c r="D9082" s="213" t="str">
        <f t="shared" si="2723"/>
        <v/>
      </c>
      <c r="E9082" s="214"/>
      <c r="F9082" s="215">
        <f t="shared" si="2724"/>
        <v>0</v>
      </c>
      <c r="G9082" s="281">
        <f t="shared" si="2725"/>
        <v>0</v>
      </c>
    </row>
    <row r="9083" spans="1:7" s="218" customFormat="1" ht="24" customHeight="1" x14ac:dyDescent="0.2">
      <c r="A9083" s="213" t="str">
        <f t="shared" si="2721"/>
        <v/>
      </c>
      <c r="B9083" s="211">
        <f t="shared" si="2722"/>
        <v>0</v>
      </c>
      <c r="C9083" s="212"/>
      <c r="D9083" s="213" t="str">
        <f t="shared" si="2723"/>
        <v/>
      </c>
      <c r="E9083" s="214"/>
      <c r="F9083" s="215">
        <f t="shared" si="2724"/>
        <v>0</v>
      </c>
      <c r="G9083" s="281">
        <f t="shared" si="2725"/>
        <v>0</v>
      </c>
    </row>
    <row r="9084" spans="1:7" s="218" customFormat="1" ht="24" customHeight="1" x14ac:dyDescent="0.2">
      <c r="A9084" s="213" t="str">
        <f t="shared" si="2721"/>
        <v/>
      </c>
      <c r="B9084" s="211">
        <f t="shared" si="2722"/>
        <v>0</v>
      </c>
      <c r="C9084" s="212"/>
      <c r="D9084" s="213" t="str">
        <f t="shared" si="2723"/>
        <v/>
      </c>
      <c r="E9084" s="214"/>
      <c r="F9084" s="215">
        <f t="shared" si="2724"/>
        <v>0</v>
      </c>
      <c r="G9084" s="281">
        <f t="shared" si="2725"/>
        <v>0</v>
      </c>
    </row>
    <row r="9085" spans="1:7" s="218" customFormat="1" ht="24" customHeight="1" x14ac:dyDescent="0.2">
      <c r="A9085" s="213" t="str">
        <f t="shared" si="2721"/>
        <v/>
      </c>
      <c r="B9085" s="211">
        <f t="shared" si="2722"/>
        <v>0</v>
      </c>
      <c r="C9085" s="212"/>
      <c r="D9085" s="213" t="str">
        <f t="shared" si="2723"/>
        <v/>
      </c>
      <c r="E9085" s="214"/>
      <c r="F9085" s="215">
        <f t="shared" si="2724"/>
        <v>0</v>
      </c>
      <c r="G9085" s="281">
        <f t="shared" si="2725"/>
        <v>0</v>
      </c>
    </row>
    <row r="9086" spans="1:7" ht="24" customHeight="1" x14ac:dyDescent="0.2">
      <c r="A9086" s="282"/>
      <c r="B9086" s="95"/>
      <c r="C9086" s="95"/>
      <c r="D9086" s="101"/>
      <c r="E9086" s="102"/>
      <c r="F9086" s="268" t="s">
        <v>32</v>
      </c>
      <c r="G9086" s="283">
        <f>SUBTOTAL(9,G9078:G9085)</f>
        <v>0</v>
      </c>
    </row>
    <row r="9087" spans="1:7" ht="24" customHeight="1" x14ac:dyDescent="0.2">
      <c r="A9087" s="282"/>
      <c r="B9087" s="95"/>
      <c r="C9087" s="266" t="s">
        <v>606</v>
      </c>
      <c r="D9087" s="101"/>
      <c r="E9087" s="102"/>
      <c r="F9087" s="103"/>
      <c r="G9087" s="284"/>
    </row>
    <row r="9088" spans="1:7" s="218" customFormat="1"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1">
        <f t="shared" ref="G9088:G9096" si="2730">ROUND(E9088*F9088,2)</f>
        <v>0</v>
      </c>
    </row>
    <row r="9089" spans="1:7" s="218" customFormat="1" ht="24" customHeight="1" x14ac:dyDescent="0.2">
      <c r="A9089" s="213" t="str">
        <f t="shared" si="2726"/>
        <v/>
      </c>
      <c r="B9089" s="211" t="str">
        <f t="shared" si="2727"/>
        <v/>
      </c>
      <c r="C9089" s="212"/>
      <c r="D9089" s="213" t="str">
        <f t="shared" si="2728"/>
        <v/>
      </c>
      <c r="E9089" s="214"/>
      <c r="F9089" s="215">
        <f t="shared" si="2729"/>
        <v>0</v>
      </c>
      <c r="G9089" s="281">
        <f t="shared" si="2730"/>
        <v>0</v>
      </c>
    </row>
    <row r="9090" spans="1:7" s="218" customFormat="1" ht="24" customHeight="1" x14ac:dyDescent="0.2">
      <c r="A9090" s="213" t="str">
        <f t="shared" si="2726"/>
        <v/>
      </c>
      <c r="B9090" s="211" t="str">
        <f t="shared" si="2727"/>
        <v/>
      </c>
      <c r="C9090" s="212"/>
      <c r="D9090" s="213" t="str">
        <f t="shared" si="2728"/>
        <v/>
      </c>
      <c r="E9090" s="214"/>
      <c r="F9090" s="215">
        <f t="shared" si="2729"/>
        <v>0</v>
      </c>
      <c r="G9090" s="281">
        <f t="shared" si="2730"/>
        <v>0</v>
      </c>
    </row>
    <row r="9091" spans="1:7" s="218" customFormat="1" ht="24" customHeight="1" x14ac:dyDescent="0.2">
      <c r="A9091" s="213" t="str">
        <f t="shared" si="2726"/>
        <v/>
      </c>
      <c r="B9091" s="211" t="str">
        <f t="shared" si="2727"/>
        <v/>
      </c>
      <c r="C9091" s="212"/>
      <c r="D9091" s="213" t="str">
        <f t="shared" si="2728"/>
        <v/>
      </c>
      <c r="E9091" s="214"/>
      <c r="F9091" s="215">
        <f t="shared" si="2729"/>
        <v>0</v>
      </c>
      <c r="G9091" s="281">
        <f t="shared" si="2730"/>
        <v>0</v>
      </c>
    </row>
    <row r="9092" spans="1:7" s="218" customFormat="1" ht="24" customHeight="1" x14ac:dyDescent="0.2">
      <c r="A9092" s="213" t="str">
        <f t="shared" si="2726"/>
        <v/>
      </c>
      <c r="B9092" s="211" t="str">
        <f t="shared" si="2727"/>
        <v/>
      </c>
      <c r="C9092" s="212"/>
      <c r="D9092" s="213" t="str">
        <f t="shared" si="2728"/>
        <v/>
      </c>
      <c r="E9092" s="214"/>
      <c r="F9092" s="215">
        <f t="shared" si="2729"/>
        <v>0</v>
      </c>
      <c r="G9092" s="281">
        <f t="shared" si="2730"/>
        <v>0</v>
      </c>
    </row>
    <row r="9093" spans="1:7" s="218" customFormat="1" ht="24" customHeight="1" x14ac:dyDescent="0.2">
      <c r="A9093" s="213" t="str">
        <f t="shared" si="2726"/>
        <v/>
      </c>
      <c r="B9093" s="211" t="str">
        <f t="shared" si="2727"/>
        <v/>
      </c>
      <c r="C9093" s="212"/>
      <c r="D9093" s="213" t="str">
        <f t="shared" si="2728"/>
        <v/>
      </c>
      <c r="E9093" s="214"/>
      <c r="F9093" s="215">
        <f t="shared" si="2729"/>
        <v>0</v>
      </c>
      <c r="G9093" s="281">
        <f t="shared" si="2730"/>
        <v>0</v>
      </c>
    </row>
    <row r="9094" spans="1:7" s="218" customFormat="1" ht="24" customHeight="1" x14ac:dyDescent="0.2">
      <c r="A9094" s="213" t="str">
        <f t="shared" si="2726"/>
        <v/>
      </c>
      <c r="B9094" s="211" t="str">
        <f t="shared" si="2727"/>
        <v/>
      </c>
      <c r="C9094" s="212"/>
      <c r="D9094" s="213" t="str">
        <f t="shared" si="2728"/>
        <v/>
      </c>
      <c r="E9094" s="214"/>
      <c r="F9094" s="215">
        <f t="shared" si="2729"/>
        <v>0</v>
      </c>
      <c r="G9094" s="281">
        <f t="shared" si="2730"/>
        <v>0</v>
      </c>
    </row>
    <row r="9095" spans="1:7" s="218" customFormat="1" ht="24" customHeight="1" x14ac:dyDescent="0.2">
      <c r="A9095" s="213" t="str">
        <f t="shared" si="2726"/>
        <v/>
      </c>
      <c r="B9095" s="211" t="str">
        <f t="shared" si="2727"/>
        <v/>
      </c>
      <c r="C9095" s="212"/>
      <c r="D9095" s="213" t="str">
        <f t="shared" si="2728"/>
        <v/>
      </c>
      <c r="E9095" s="214"/>
      <c r="F9095" s="215">
        <f t="shared" si="2729"/>
        <v>0</v>
      </c>
      <c r="G9095" s="281">
        <f t="shared" si="2730"/>
        <v>0</v>
      </c>
    </row>
    <row r="9096" spans="1:7" s="218" customFormat="1" ht="24" customHeight="1" x14ac:dyDescent="0.2">
      <c r="A9096" s="213" t="str">
        <f t="shared" si="2726"/>
        <v/>
      </c>
      <c r="B9096" s="211" t="str">
        <f t="shared" si="2727"/>
        <v/>
      </c>
      <c r="C9096" s="212"/>
      <c r="D9096" s="213" t="str">
        <f t="shared" si="2728"/>
        <v/>
      </c>
      <c r="E9096" s="214"/>
      <c r="F9096" s="215">
        <f t="shared" si="2729"/>
        <v>0</v>
      </c>
      <c r="G9096" s="281">
        <f t="shared" si="2730"/>
        <v>0</v>
      </c>
    </row>
    <row r="9097" spans="1:7" ht="24" customHeight="1" x14ac:dyDescent="0.2">
      <c r="A9097" s="285"/>
      <c r="B9097" s="101"/>
      <c r="C9097" s="95"/>
      <c r="D9097" s="101"/>
      <c r="E9097" s="102"/>
      <c r="F9097" s="268" t="s">
        <v>33</v>
      </c>
      <c r="G9097" s="283">
        <f>SUBTOTAL(9,G9088:G9096)</f>
        <v>0</v>
      </c>
    </row>
    <row r="9098" spans="1:7" ht="24" customHeight="1" x14ac:dyDescent="0.2">
      <c r="A9098" s="286"/>
      <c r="B9098" s="101"/>
      <c r="C9098" s="95"/>
      <c r="D9098" s="101"/>
      <c r="E9098" s="102"/>
      <c r="F9098" s="103"/>
      <c r="G9098" s="284"/>
    </row>
    <row r="9099" spans="1:7" ht="24" customHeight="1" x14ac:dyDescent="0.2">
      <c r="A9099" s="287" t="str">
        <f>B9057</f>
        <v/>
      </c>
      <c r="B9099" s="288" t="str">
        <f>C9057</f>
        <v/>
      </c>
      <c r="C9099" s="109"/>
      <c r="D9099" s="109" t="s">
        <v>34</v>
      </c>
      <c r="E9099" s="110"/>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7" t="str">
        <f>Comitente</f>
        <v>CA.ME. SAN JUAN SOCIEDAD DEL ESTADO</v>
      </c>
      <c r="C9102" s="92"/>
      <c r="D9102" s="98"/>
      <c r="E9102" s="98"/>
      <c r="F9102" s="99"/>
      <c r="G9102" s="273"/>
    </row>
    <row r="9103" spans="1:7" ht="24" customHeight="1" x14ac:dyDescent="0.2">
      <c r="A9103" s="272" t="s">
        <v>603</v>
      </c>
      <c r="B9103" s="97">
        <f>Contratista</f>
        <v>0</v>
      </c>
      <c r="C9103" s="93"/>
      <c r="D9103" s="93"/>
      <c r="E9103" s="93"/>
      <c r="F9103" s="100"/>
      <c r="G9103" s="274"/>
    </row>
    <row r="9104" spans="1:7" ht="24" customHeight="1" x14ac:dyDescent="0.2">
      <c r="A9104" s="272" t="s">
        <v>24</v>
      </c>
      <c r="B9104" s="97" t="str">
        <f>Obra</f>
        <v>CIERRE PERIMETRAL - OBRA CIVIL Ca.Me. SAN JUAN S.E.</v>
      </c>
      <c r="C9104" s="93"/>
      <c r="D9104" s="93"/>
      <c r="E9104" s="93"/>
      <c r="F9104" s="100" t="s">
        <v>38</v>
      </c>
      <c r="G9104" s="275">
        <f>Fecha_Base</f>
        <v>44711</v>
      </c>
    </row>
    <row r="9105" spans="1:123" ht="24" customHeight="1" x14ac:dyDescent="0.2">
      <c r="A9105" s="276" t="s">
        <v>601</v>
      </c>
      <c r="B9105" s="94" t="str">
        <f>Ubicación</f>
        <v>DEPARTAMENTO SARMIENTO</v>
      </c>
      <c r="C9105" s="94"/>
      <c r="D9105" s="101"/>
      <c r="E9105" s="102"/>
      <c r="F9105" s="103"/>
      <c r="G9105" s="277"/>
    </row>
    <row r="9106" spans="1:123" ht="24" customHeight="1" x14ac:dyDescent="0.2">
      <c r="A9106" s="276" t="s">
        <v>39</v>
      </c>
      <c r="B9106" s="104" t="str">
        <f>IFERROR(VALUE(LEFT(B9107,FIND(".",B9107)-1)),"")</f>
        <v/>
      </c>
      <c r="C9106" s="95" t="str">
        <f>IFERROR(VLOOKUP(B9106,Tabla_CyP,2,FALSE),"")</f>
        <v/>
      </c>
      <c r="D9106" s="95"/>
      <c r="E9106" s="102"/>
      <c r="F9106" s="103"/>
      <c r="G9106" s="277"/>
    </row>
    <row r="9107" spans="1:123" ht="24" customHeight="1" x14ac:dyDescent="0.2">
      <c r="A9107" s="276" t="s">
        <v>25</v>
      </c>
      <c r="B9107" s="105" t="str">
        <f>IFERROR(VLOOKUP(COUNTIF($A$1:A9107,"ANALISIS DE PRECIOS"),Tabla_NumeroItem,2,FALSE),"")</f>
        <v/>
      </c>
      <c r="C9107" s="95" t="str">
        <f>IFERROR(VLOOKUP(B9107,Tabla_CyP,2,FALSE),"")</f>
        <v/>
      </c>
      <c r="D9107" s="101"/>
      <c r="E9107" s="102"/>
      <c r="F9107" s="100" t="s">
        <v>26</v>
      </c>
      <c r="G9107" s="278" t="str">
        <f>IFERROR(VLOOKUP(B9107,Tabla_CyP,4,FALSE),"")</f>
        <v/>
      </c>
    </row>
    <row r="9108" spans="1:123" ht="24" customHeight="1" x14ac:dyDescent="0.2">
      <c r="A9108" s="276"/>
      <c r="B9108" s="94"/>
      <c r="C9108" s="95"/>
      <c r="D9108" s="101"/>
      <c r="E9108" s="102"/>
      <c r="F9108" s="103"/>
      <c r="G9108" s="277"/>
    </row>
    <row r="9109" spans="1:123" ht="24" customHeight="1" x14ac:dyDescent="0.2">
      <c r="A9109" s="378" t="s">
        <v>507</v>
      </c>
      <c r="B9109" s="379"/>
      <c r="C9109" s="380" t="s">
        <v>0</v>
      </c>
      <c r="D9109" s="380" t="s">
        <v>27</v>
      </c>
      <c r="E9109" s="386" t="s">
        <v>28</v>
      </c>
      <c r="F9109" s="388" t="s">
        <v>29</v>
      </c>
      <c r="G9109" s="388" t="s">
        <v>30</v>
      </c>
    </row>
    <row r="9110" spans="1:123" s="107" customFormat="1" ht="24" customHeight="1" x14ac:dyDescent="0.2">
      <c r="A9110" s="106" t="s">
        <v>508</v>
      </c>
      <c r="B9110" s="106" t="s">
        <v>509</v>
      </c>
      <c r="C9110" s="381"/>
      <c r="D9110" s="381"/>
      <c r="E9110" s="387"/>
      <c r="F9110" s="389"/>
      <c r="G9110" s="389"/>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customHeight="1" x14ac:dyDescent="0.2">
      <c r="A9111" s="279"/>
      <c r="B9111" s="108"/>
      <c r="C9111" s="267" t="s">
        <v>604</v>
      </c>
      <c r="D9111" s="109"/>
      <c r="E9111" s="110"/>
      <c r="F9111" s="111"/>
      <c r="G9111" s="280"/>
    </row>
    <row r="9112" spans="1:123" s="218" customFormat="1"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1">
        <f>ROUND(E9112*F9112,2)</f>
        <v>0</v>
      </c>
    </row>
    <row r="9113" spans="1:123" s="218" customFormat="1"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1">
        <f t="shared" ref="G9113:G9125" si="2735">ROUND(E9113*F9113,2)</f>
        <v>0</v>
      </c>
    </row>
    <row r="9114" spans="1:123" s="218" customFormat="1" ht="24" customHeight="1" x14ac:dyDescent="0.2">
      <c r="A9114" s="213" t="str">
        <f t="shared" si="2731"/>
        <v/>
      </c>
      <c r="B9114" s="211" t="str">
        <f t="shared" si="2734"/>
        <v/>
      </c>
      <c r="C9114" s="212"/>
      <c r="D9114" s="213" t="str">
        <f t="shared" si="2732"/>
        <v/>
      </c>
      <c r="E9114" s="214"/>
      <c r="F9114" s="215">
        <f t="shared" si="2733"/>
        <v>0</v>
      </c>
      <c r="G9114" s="281">
        <f t="shared" si="2735"/>
        <v>0</v>
      </c>
    </row>
    <row r="9115" spans="1:123" s="218" customFormat="1" ht="24" customHeight="1" x14ac:dyDescent="0.2">
      <c r="A9115" s="213" t="str">
        <f t="shared" si="2731"/>
        <v/>
      </c>
      <c r="B9115" s="211" t="str">
        <f t="shared" si="2734"/>
        <v/>
      </c>
      <c r="C9115" s="212"/>
      <c r="D9115" s="213" t="str">
        <f t="shared" si="2732"/>
        <v/>
      </c>
      <c r="E9115" s="214"/>
      <c r="F9115" s="215">
        <f t="shared" si="2733"/>
        <v>0</v>
      </c>
      <c r="G9115" s="281">
        <f t="shared" si="2735"/>
        <v>0</v>
      </c>
    </row>
    <row r="9116" spans="1:123" s="218" customFormat="1" ht="24" customHeight="1" x14ac:dyDescent="0.2">
      <c r="A9116" s="213" t="str">
        <f t="shared" si="2731"/>
        <v/>
      </c>
      <c r="B9116" s="211" t="str">
        <f t="shared" si="2734"/>
        <v/>
      </c>
      <c r="C9116" s="212"/>
      <c r="D9116" s="213" t="str">
        <f t="shared" si="2732"/>
        <v/>
      </c>
      <c r="E9116" s="214"/>
      <c r="F9116" s="215">
        <f t="shared" si="2733"/>
        <v>0</v>
      </c>
      <c r="G9116" s="281">
        <f t="shared" si="2735"/>
        <v>0</v>
      </c>
    </row>
    <row r="9117" spans="1:123" s="218" customFormat="1" ht="24" customHeight="1" x14ac:dyDescent="0.2">
      <c r="A9117" s="213" t="str">
        <f t="shared" si="2731"/>
        <v/>
      </c>
      <c r="B9117" s="211" t="str">
        <f t="shared" si="2734"/>
        <v/>
      </c>
      <c r="C9117" s="212"/>
      <c r="D9117" s="213" t="str">
        <f t="shared" si="2732"/>
        <v/>
      </c>
      <c r="E9117" s="214"/>
      <c r="F9117" s="215">
        <f t="shared" si="2733"/>
        <v>0</v>
      </c>
      <c r="G9117" s="281">
        <f t="shared" si="2735"/>
        <v>0</v>
      </c>
    </row>
    <row r="9118" spans="1:123" s="218" customFormat="1" ht="24" customHeight="1" x14ac:dyDescent="0.2">
      <c r="A9118" s="213" t="str">
        <f t="shared" si="2731"/>
        <v/>
      </c>
      <c r="B9118" s="211" t="str">
        <f t="shared" si="2734"/>
        <v/>
      </c>
      <c r="C9118" s="212"/>
      <c r="D9118" s="213" t="str">
        <f t="shared" si="2732"/>
        <v/>
      </c>
      <c r="E9118" s="214"/>
      <c r="F9118" s="215">
        <f t="shared" si="2733"/>
        <v>0</v>
      </c>
      <c r="G9118" s="281">
        <f t="shared" si="2735"/>
        <v>0</v>
      </c>
    </row>
    <row r="9119" spans="1:123" s="218" customFormat="1" ht="24" customHeight="1" x14ac:dyDescent="0.2">
      <c r="A9119" s="213" t="str">
        <f t="shared" si="2731"/>
        <v/>
      </c>
      <c r="B9119" s="211" t="str">
        <f t="shared" si="2734"/>
        <v/>
      </c>
      <c r="C9119" s="212"/>
      <c r="D9119" s="213" t="str">
        <f t="shared" si="2732"/>
        <v/>
      </c>
      <c r="E9119" s="214"/>
      <c r="F9119" s="215">
        <f t="shared" si="2733"/>
        <v>0</v>
      </c>
      <c r="G9119" s="281">
        <f t="shared" si="2735"/>
        <v>0</v>
      </c>
    </row>
    <row r="9120" spans="1:123" s="218" customFormat="1" ht="24" customHeight="1" x14ac:dyDescent="0.2">
      <c r="A9120" s="213" t="str">
        <f t="shared" si="2731"/>
        <v/>
      </c>
      <c r="B9120" s="211" t="str">
        <f t="shared" si="2734"/>
        <v/>
      </c>
      <c r="C9120" s="212"/>
      <c r="D9120" s="213" t="str">
        <f t="shared" si="2732"/>
        <v/>
      </c>
      <c r="E9120" s="214"/>
      <c r="F9120" s="215">
        <f t="shared" si="2733"/>
        <v>0</v>
      </c>
      <c r="G9120" s="281">
        <f t="shared" si="2735"/>
        <v>0</v>
      </c>
    </row>
    <row r="9121" spans="1:7" s="218" customFormat="1" ht="24" customHeight="1" x14ac:dyDescent="0.2">
      <c r="A9121" s="213" t="str">
        <f t="shared" si="2731"/>
        <v/>
      </c>
      <c r="B9121" s="211" t="str">
        <f t="shared" si="2734"/>
        <v/>
      </c>
      <c r="C9121" s="212"/>
      <c r="D9121" s="213" t="str">
        <f t="shared" si="2732"/>
        <v/>
      </c>
      <c r="E9121" s="214"/>
      <c r="F9121" s="215">
        <f t="shared" si="2733"/>
        <v>0</v>
      </c>
      <c r="G9121" s="281">
        <f t="shared" si="2735"/>
        <v>0</v>
      </c>
    </row>
    <row r="9122" spans="1:7" s="218" customFormat="1" ht="24" customHeight="1" x14ac:dyDescent="0.2">
      <c r="A9122" s="213" t="str">
        <f t="shared" si="2731"/>
        <v/>
      </c>
      <c r="B9122" s="211" t="str">
        <f t="shared" si="2734"/>
        <v/>
      </c>
      <c r="C9122" s="212"/>
      <c r="D9122" s="213" t="str">
        <f t="shared" si="2732"/>
        <v/>
      </c>
      <c r="E9122" s="214"/>
      <c r="F9122" s="215">
        <f t="shared" si="2733"/>
        <v>0</v>
      </c>
      <c r="G9122" s="281">
        <f t="shared" si="2735"/>
        <v>0</v>
      </c>
    </row>
    <row r="9123" spans="1:7" s="218" customFormat="1" ht="24" customHeight="1" x14ac:dyDescent="0.2">
      <c r="A9123" s="213" t="str">
        <f t="shared" si="2731"/>
        <v/>
      </c>
      <c r="B9123" s="211" t="str">
        <f t="shared" si="2734"/>
        <v/>
      </c>
      <c r="C9123" s="212"/>
      <c r="D9123" s="213" t="str">
        <f t="shared" si="2732"/>
        <v/>
      </c>
      <c r="E9123" s="214"/>
      <c r="F9123" s="215">
        <f t="shared" si="2733"/>
        <v>0</v>
      </c>
      <c r="G9123" s="281">
        <f t="shared" si="2735"/>
        <v>0</v>
      </c>
    </row>
    <row r="9124" spans="1:7" s="218" customFormat="1" ht="24" customHeight="1" x14ac:dyDescent="0.2">
      <c r="A9124" s="213" t="str">
        <f t="shared" si="2731"/>
        <v/>
      </c>
      <c r="B9124" s="211" t="str">
        <f t="shared" si="2734"/>
        <v/>
      </c>
      <c r="C9124" s="212"/>
      <c r="D9124" s="213" t="str">
        <f t="shared" si="2732"/>
        <v/>
      </c>
      <c r="E9124" s="214"/>
      <c r="F9124" s="215">
        <f t="shared" si="2733"/>
        <v>0</v>
      </c>
      <c r="G9124" s="281">
        <f t="shared" si="2735"/>
        <v>0</v>
      </c>
    </row>
    <row r="9125" spans="1:7" s="218" customFormat="1" ht="24" customHeight="1" x14ac:dyDescent="0.2">
      <c r="A9125" s="213" t="str">
        <f t="shared" si="2731"/>
        <v/>
      </c>
      <c r="B9125" s="211" t="str">
        <f t="shared" si="2734"/>
        <v/>
      </c>
      <c r="C9125" s="212"/>
      <c r="D9125" s="213" t="str">
        <f t="shared" si="2732"/>
        <v/>
      </c>
      <c r="E9125" s="214"/>
      <c r="F9125" s="216">
        <f t="shared" si="2733"/>
        <v>0</v>
      </c>
      <c r="G9125" s="281">
        <f t="shared" si="2735"/>
        <v>0</v>
      </c>
    </row>
    <row r="9126" spans="1:7" ht="24" customHeight="1" x14ac:dyDescent="0.2">
      <c r="A9126" s="282"/>
      <c r="B9126" s="95"/>
      <c r="C9126" s="95"/>
      <c r="D9126" s="101"/>
      <c r="E9126" s="102"/>
      <c r="F9126" s="268" t="s">
        <v>31</v>
      </c>
      <c r="G9126" s="283">
        <f>SUBTOTAL(9,G9112:G9125)</f>
        <v>0</v>
      </c>
    </row>
    <row r="9127" spans="1:7" ht="24" customHeight="1" x14ac:dyDescent="0.2">
      <c r="A9127" s="282"/>
      <c r="B9127" s="95"/>
      <c r="C9127" s="266" t="s">
        <v>605</v>
      </c>
      <c r="D9127" s="101"/>
      <c r="E9127" s="102"/>
      <c r="F9127" s="103"/>
      <c r="G9127" s="284"/>
    </row>
    <row r="9128" spans="1:7" s="218" customFormat="1"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1">
        <f>ROUND(E9128*F9128,2)</f>
        <v>0</v>
      </c>
    </row>
    <row r="9129" spans="1:7" s="218" customFormat="1" ht="24" customHeight="1" x14ac:dyDescent="0.2">
      <c r="A9129" s="213" t="str">
        <f t="shared" si="2736"/>
        <v/>
      </c>
      <c r="B9129" s="211">
        <f t="shared" si="2737"/>
        <v>0</v>
      </c>
      <c r="C9129" s="212"/>
      <c r="D9129" s="213" t="str">
        <f t="shared" si="2738"/>
        <v/>
      </c>
      <c r="E9129" s="214"/>
      <c r="F9129" s="217">
        <f t="shared" si="2739"/>
        <v>0</v>
      </c>
      <c r="G9129" s="281">
        <f>ROUND(E9129*F9129,2)</f>
        <v>0</v>
      </c>
    </row>
    <row r="9130" spans="1:7" s="218" customFormat="1" ht="24" customHeight="1" x14ac:dyDescent="0.2">
      <c r="A9130" s="213" t="str">
        <f t="shared" si="2736"/>
        <v/>
      </c>
      <c r="B9130" s="211">
        <f t="shared" si="2737"/>
        <v>0</v>
      </c>
      <c r="C9130" s="212"/>
      <c r="D9130" s="213" t="str">
        <f t="shared" si="2738"/>
        <v/>
      </c>
      <c r="E9130" s="214"/>
      <c r="F9130" s="217">
        <f t="shared" si="2739"/>
        <v>0</v>
      </c>
      <c r="G9130" s="281">
        <f t="shared" ref="G9130:G9135" si="2740">ROUND(E9130*F9130,2)</f>
        <v>0</v>
      </c>
    </row>
    <row r="9131" spans="1:7" s="218" customFormat="1" ht="24" customHeight="1" x14ac:dyDescent="0.2">
      <c r="A9131" s="213" t="str">
        <f t="shared" si="2736"/>
        <v/>
      </c>
      <c r="B9131" s="211">
        <f t="shared" si="2737"/>
        <v>0</v>
      </c>
      <c r="C9131" s="212"/>
      <c r="D9131" s="213" t="str">
        <f t="shared" si="2738"/>
        <v/>
      </c>
      <c r="E9131" s="214"/>
      <c r="F9131" s="217">
        <f t="shared" si="2739"/>
        <v>0</v>
      </c>
      <c r="G9131" s="281">
        <f t="shared" si="2740"/>
        <v>0</v>
      </c>
    </row>
    <row r="9132" spans="1:7" s="218" customFormat="1" ht="24" customHeight="1" x14ac:dyDescent="0.2">
      <c r="A9132" s="213" t="str">
        <f t="shared" si="2736"/>
        <v/>
      </c>
      <c r="B9132" s="211">
        <f t="shared" si="2737"/>
        <v>0</v>
      </c>
      <c r="C9132" s="212"/>
      <c r="D9132" s="213" t="str">
        <f t="shared" si="2738"/>
        <v/>
      </c>
      <c r="E9132" s="214"/>
      <c r="F9132" s="215">
        <f t="shared" si="2739"/>
        <v>0</v>
      </c>
      <c r="G9132" s="281">
        <f t="shared" si="2740"/>
        <v>0</v>
      </c>
    </row>
    <row r="9133" spans="1:7" s="218" customFormat="1" ht="24" customHeight="1" x14ac:dyDescent="0.2">
      <c r="A9133" s="213" t="str">
        <f t="shared" si="2736"/>
        <v/>
      </c>
      <c r="B9133" s="211">
        <f t="shared" si="2737"/>
        <v>0</v>
      </c>
      <c r="C9133" s="212"/>
      <c r="D9133" s="213" t="str">
        <f t="shared" si="2738"/>
        <v/>
      </c>
      <c r="E9133" s="214"/>
      <c r="F9133" s="215">
        <f t="shared" si="2739"/>
        <v>0</v>
      </c>
      <c r="G9133" s="281">
        <f t="shared" si="2740"/>
        <v>0</v>
      </c>
    </row>
    <row r="9134" spans="1:7" s="218" customFormat="1" ht="24" customHeight="1" x14ac:dyDescent="0.2">
      <c r="A9134" s="213" t="str">
        <f t="shared" si="2736"/>
        <v/>
      </c>
      <c r="B9134" s="211">
        <f t="shared" si="2737"/>
        <v>0</v>
      </c>
      <c r="C9134" s="212"/>
      <c r="D9134" s="213" t="str">
        <f t="shared" si="2738"/>
        <v/>
      </c>
      <c r="E9134" s="214"/>
      <c r="F9134" s="215">
        <f t="shared" si="2739"/>
        <v>0</v>
      </c>
      <c r="G9134" s="281">
        <f t="shared" si="2740"/>
        <v>0</v>
      </c>
    </row>
    <row r="9135" spans="1:7" s="218" customFormat="1" ht="24" customHeight="1" x14ac:dyDescent="0.2">
      <c r="A9135" s="213" t="str">
        <f t="shared" si="2736"/>
        <v/>
      </c>
      <c r="B9135" s="211">
        <f t="shared" si="2737"/>
        <v>0</v>
      </c>
      <c r="C9135" s="212"/>
      <c r="D9135" s="213" t="str">
        <f t="shared" si="2738"/>
        <v/>
      </c>
      <c r="E9135" s="214"/>
      <c r="F9135" s="215">
        <f t="shared" si="2739"/>
        <v>0</v>
      </c>
      <c r="G9135" s="281">
        <f t="shared" si="2740"/>
        <v>0</v>
      </c>
    </row>
    <row r="9136" spans="1:7" ht="24" customHeight="1" x14ac:dyDescent="0.2">
      <c r="A9136" s="282"/>
      <c r="B9136" s="95"/>
      <c r="C9136" s="95"/>
      <c r="D9136" s="101"/>
      <c r="E9136" s="102"/>
      <c r="F9136" s="268" t="s">
        <v>32</v>
      </c>
      <c r="G9136" s="283">
        <f>SUBTOTAL(9,G9128:G9135)</f>
        <v>0</v>
      </c>
    </row>
    <row r="9137" spans="1:7" ht="24" customHeight="1" x14ac:dyDescent="0.2">
      <c r="A9137" s="282"/>
      <c r="B9137" s="95"/>
      <c r="C9137" s="266" t="s">
        <v>606</v>
      </c>
      <c r="D9137" s="101"/>
      <c r="E9137" s="102"/>
      <c r="F9137" s="103"/>
      <c r="G9137" s="284"/>
    </row>
    <row r="9138" spans="1:7" s="218" customFormat="1"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1">
        <f t="shared" ref="G9138:G9146" si="2745">ROUND(E9138*F9138,2)</f>
        <v>0</v>
      </c>
    </row>
    <row r="9139" spans="1:7" s="218" customFormat="1" ht="24" customHeight="1" x14ac:dyDescent="0.2">
      <c r="A9139" s="213" t="str">
        <f t="shared" si="2741"/>
        <v/>
      </c>
      <c r="B9139" s="211" t="str">
        <f t="shared" si="2742"/>
        <v/>
      </c>
      <c r="C9139" s="212"/>
      <c r="D9139" s="213" t="str">
        <f t="shared" si="2743"/>
        <v/>
      </c>
      <c r="E9139" s="214"/>
      <c r="F9139" s="215">
        <f t="shared" si="2744"/>
        <v>0</v>
      </c>
      <c r="G9139" s="281">
        <f t="shared" si="2745"/>
        <v>0</v>
      </c>
    </row>
    <row r="9140" spans="1:7" s="218" customFormat="1" ht="24" customHeight="1" x14ac:dyDescent="0.2">
      <c r="A9140" s="213" t="str">
        <f t="shared" si="2741"/>
        <v/>
      </c>
      <c r="B9140" s="211" t="str">
        <f t="shared" si="2742"/>
        <v/>
      </c>
      <c r="C9140" s="212"/>
      <c r="D9140" s="213" t="str">
        <f t="shared" si="2743"/>
        <v/>
      </c>
      <c r="E9140" s="214"/>
      <c r="F9140" s="215">
        <f t="shared" si="2744"/>
        <v>0</v>
      </c>
      <c r="G9140" s="281">
        <f t="shared" si="2745"/>
        <v>0</v>
      </c>
    </row>
    <row r="9141" spans="1:7" s="218" customFormat="1" ht="24" customHeight="1" x14ac:dyDescent="0.2">
      <c r="A9141" s="213" t="str">
        <f t="shared" si="2741"/>
        <v/>
      </c>
      <c r="B9141" s="211" t="str">
        <f t="shared" si="2742"/>
        <v/>
      </c>
      <c r="C9141" s="212"/>
      <c r="D9141" s="213" t="str">
        <f t="shared" si="2743"/>
        <v/>
      </c>
      <c r="E9141" s="214"/>
      <c r="F9141" s="215">
        <f t="shared" si="2744"/>
        <v>0</v>
      </c>
      <c r="G9141" s="281">
        <f t="shared" si="2745"/>
        <v>0</v>
      </c>
    </row>
    <row r="9142" spans="1:7" s="218" customFormat="1" ht="24" customHeight="1" x14ac:dyDescent="0.2">
      <c r="A9142" s="213" t="str">
        <f t="shared" si="2741"/>
        <v/>
      </c>
      <c r="B9142" s="211" t="str">
        <f t="shared" si="2742"/>
        <v/>
      </c>
      <c r="C9142" s="212"/>
      <c r="D9142" s="213" t="str">
        <f t="shared" si="2743"/>
        <v/>
      </c>
      <c r="E9142" s="214"/>
      <c r="F9142" s="215">
        <f t="shared" si="2744"/>
        <v>0</v>
      </c>
      <c r="G9142" s="281">
        <f t="shared" si="2745"/>
        <v>0</v>
      </c>
    </row>
    <row r="9143" spans="1:7" s="218" customFormat="1" ht="24" customHeight="1" x14ac:dyDescent="0.2">
      <c r="A9143" s="213" t="str">
        <f t="shared" si="2741"/>
        <v/>
      </c>
      <c r="B9143" s="211" t="str">
        <f t="shared" si="2742"/>
        <v/>
      </c>
      <c r="C9143" s="212"/>
      <c r="D9143" s="213" t="str">
        <f t="shared" si="2743"/>
        <v/>
      </c>
      <c r="E9143" s="214"/>
      <c r="F9143" s="215">
        <f t="shared" si="2744"/>
        <v>0</v>
      </c>
      <c r="G9143" s="281">
        <f t="shared" si="2745"/>
        <v>0</v>
      </c>
    </row>
    <row r="9144" spans="1:7" s="218" customFormat="1" ht="24" customHeight="1" x14ac:dyDescent="0.2">
      <c r="A9144" s="213" t="str">
        <f t="shared" si="2741"/>
        <v/>
      </c>
      <c r="B9144" s="211" t="str">
        <f t="shared" si="2742"/>
        <v/>
      </c>
      <c r="C9144" s="212"/>
      <c r="D9144" s="213" t="str">
        <f t="shared" si="2743"/>
        <v/>
      </c>
      <c r="E9144" s="214"/>
      <c r="F9144" s="215">
        <f t="shared" si="2744"/>
        <v>0</v>
      </c>
      <c r="G9144" s="281">
        <f t="shared" si="2745"/>
        <v>0</v>
      </c>
    </row>
    <row r="9145" spans="1:7" s="218" customFormat="1" ht="24" customHeight="1" x14ac:dyDescent="0.2">
      <c r="A9145" s="213" t="str">
        <f t="shared" si="2741"/>
        <v/>
      </c>
      <c r="B9145" s="211" t="str">
        <f t="shared" si="2742"/>
        <v/>
      </c>
      <c r="C9145" s="212"/>
      <c r="D9145" s="213" t="str">
        <f t="shared" si="2743"/>
        <v/>
      </c>
      <c r="E9145" s="214"/>
      <c r="F9145" s="215">
        <f t="shared" si="2744"/>
        <v>0</v>
      </c>
      <c r="G9145" s="281">
        <f t="shared" si="2745"/>
        <v>0</v>
      </c>
    </row>
    <row r="9146" spans="1:7" s="218" customFormat="1" ht="24" customHeight="1" x14ac:dyDescent="0.2">
      <c r="A9146" s="213" t="str">
        <f t="shared" si="2741"/>
        <v/>
      </c>
      <c r="B9146" s="211" t="str">
        <f t="shared" si="2742"/>
        <v/>
      </c>
      <c r="C9146" s="212"/>
      <c r="D9146" s="213" t="str">
        <f t="shared" si="2743"/>
        <v/>
      </c>
      <c r="E9146" s="214"/>
      <c r="F9146" s="215">
        <f t="shared" si="2744"/>
        <v>0</v>
      </c>
      <c r="G9146" s="281">
        <f t="shared" si="2745"/>
        <v>0</v>
      </c>
    </row>
    <row r="9147" spans="1:7" ht="24" customHeight="1" x14ac:dyDescent="0.2">
      <c r="A9147" s="285"/>
      <c r="B9147" s="101"/>
      <c r="C9147" s="95"/>
      <c r="D9147" s="101"/>
      <c r="E9147" s="102"/>
      <c r="F9147" s="268" t="s">
        <v>33</v>
      </c>
      <c r="G9147" s="283">
        <f>SUBTOTAL(9,G9138:G9146)</f>
        <v>0</v>
      </c>
    </row>
    <row r="9148" spans="1:7" ht="24" customHeight="1" x14ac:dyDescent="0.2">
      <c r="A9148" s="286"/>
      <c r="B9148" s="101"/>
      <c r="C9148" s="95"/>
      <c r="D9148" s="101"/>
      <c r="E9148" s="102"/>
      <c r="F9148" s="103"/>
      <c r="G9148" s="284"/>
    </row>
    <row r="9149" spans="1:7" ht="24" customHeight="1" x14ac:dyDescent="0.2">
      <c r="A9149" s="287" t="str">
        <f>B9107</f>
        <v/>
      </c>
      <c r="B9149" s="288" t="str">
        <f>C9107</f>
        <v/>
      </c>
      <c r="C9149" s="109"/>
      <c r="D9149" s="109" t="s">
        <v>34</v>
      </c>
      <c r="E9149" s="110"/>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7" t="str">
        <f>Comitente</f>
        <v>CA.ME. SAN JUAN SOCIEDAD DEL ESTADO</v>
      </c>
      <c r="C9152" s="92"/>
      <c r="D9152" s="98"/>
      <c r="E9152" s="98"/>
      <c r="F9152" s="99"/>
      <c r="G9152" s="273"/>
    </row>
    <row r="9153" spans="1:123" ht="24" customHeight="1" x14ac:dyDescent="0.2">
      <c r="A9153" s="272" t="s">
        <v>603</v>
      </c>
      <c r="B9153" s="97">
        <f>Contratista</f>
        <v>0</v>
      </c>
      <c r="C9153" s="93"/>
      <c r="D9153" s="93"/>
      <c r="E9153" s="93"/>
      <c r="F9153" s="100"/>
      <c r="G9153" s="274"/>
    </row>
    <row r="9154" spans="1:123" ht="24" customHeight="1" x14ac:dyDescent="0.2">
      <c r="A9154" s="272" t="s">
        <v>24</v>
      </c>
      <c r="B9154" s="97" t="str">
        <f>Obra</f>
        <v>CIERRE PERIMETRAL - OBRA CIVIL Ca.Me. SAN JUAN S.E.</v>
      </c>
      <c r="C9154" s="93"/>
      <c r="D9154" s="93"/>
      <c r="E9154" s="93"/>
      <c r="F9154" s="100" t="s">
        <v>38</v>
      </c>
      <c r="G9154" s="275">
        <f>Fecha_Base</f>
        <v>44711</v>
      </c>
    </row>
    <row r="9155" spans="1:123" ht="24" customHeight="1" x14ac:dyDescent="0.2">
      <c r="A9155" s="276" t="s">
        <v>601</v>
      </c>
      <c r="B9155" s="94" t="str">
        <f>Ubicación</f>
        <v>DEPARTAMENTO SARMIENTO</v>
      </c>
      <c r="C9155" s="94"/>
      <c r="D9155" s="101"/>
      <c r="E9155" s="102"/>
      <c r="F9155" s="103"/>
      <c r="G9155" s="277"/>
    </row>
    <row r="9156" spans="1:123" ht="24" customHeight="1" x14ac:dyDescent="0.2">
      <c r="A9156" s="276" t="s">
        <v>39</v>
      </c>
      <c r="B9156" s="104" t="str">
        <f>IFERROR(VALUE(LEFT(B9157,FIND(".",B9157)-1)),"")</f>
        <v/>
      </c>
      <c r="C9156" s="95" t="str">
        <f>IFERROR(VLOOKUP(B9156,Tabla_CyP,2,FALSE),"")</f>
        <v/>
      </c>
      <c r="D9156" s="95"/>
      <c r="E9156" s="102"/>
      <c r="F9156" s="103"/>
      <c r="G9156" s="277"/>
    </row>
    <row r="9157" spans="1:123" ht="24" customHeight="1" x14ac:dyDescent="0.2">
      <c r="A9157" s="276" t="s">
        <v>25</v>
      </c>
      <c r="B9157" s="105" t="str">
        <f>IFERROR(VLOOKUP(COUNTIF($A$1:A9157,"ANALISIS DE PRECIOS"),Tabla_NumeroItem,2,FALSE),"")</f>
        <v/>
      </c>
      <c r="C9157" s="95" t="str">
        <f>IFERROR(VLOOKUP(B9157,Tabla_CyP,2,FALSE),"")</f>
        <v/>
      </c>
      <c r="D9157" s="101"/>
      <c r="E9157" s="102"/>
      <c r="F9157" s="100" t="s">
        <v>26</v>
      </c>
      <c r="G9157" s="278" t="str">
        <f>IFERROR(VLOOKUP(B9157,Tabla_CyP,4,FALSE),"")</f>
        <v/>
      </c>
    </row>
    <row r="9158" spans="1:123" ht="24" customHeight="1" x14ac:dyDescent="0.2">
      <c r="A9158" s="276"/>
      <c r="B9158" s="94"/>
      <c r="C9158" s="95"/>
      <c r="D9158" s="101"/>
      <c r="E9158" s="102"/>
      <c r="F9158" s="103"/>
      <c r="G9158" s="277"/>
    </row>
    <row r="9159" spans="1:123" ht="24" customHeight="1" x14ac:dyDescent="0.2">
      <c r="A9159" s="378" t="s">
        <v>507</v>
      </c>
      <c r="B9159" s="379"/>
      <c r="C9159" s="380" t="s">
        <v>0</v>
      </c>
      <c r="D9159" s="380" t="s">
        <v>27</v>
      </c>
      <c r="E9159" s="386" t="s">
        <v>28</v>
      </c>
      <c r="F9159" s="388" t="s">
        <v>29</v>
      </c>
      <c r="G9159" s="388" t="s">
        <v>30</v>
      </c>
    </row>
    <row r="9160" spans="1:123" s="107" customFormat="1" ht="24" customHeight="1" x14ac:dyDescent="0.2">
      <c r="A9160" s="106" t="s">
        <v>508</v>
      </c>
      <c r="B9160" s="106" t="s">
        <v>509</v>
      </c>
      <c r="C9160" s="381"/>
      <c r="D9160" s="381"/>
      <c r="E9160" s="387"/>
      <c r="F9160" s="389"/>
      <c r="G9160" s="389"/>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customHeight="1" x14ac:dyDescent="0.2">
      <c r="A9161" s="279"/>
      <c r="B9161" s="108"/>
      <c r="C9161" s="267" t="s">
        <v>604</v>
      </c>
      <c r="D9161" s="109"/>
      <c r="E9161" s="110"/>
      <c r="F9161" s="111"/>
      <c r="G9161" s="280"/>
    </row>
    <row r="9162" spans="1:123" s="218" customFormat="1"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1">
        <f>ROUND(E9162*F9162,2)</f>
        <v>0</v>
      </c>
    </row>
    <row r="9163" spans="1:123" s="218" customFormat="1"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1">
        <f t="shared" ref="G9163:G9175" si="2750">ROUND(E9163*F9163,2)</f>
        <v>0</v>
      </c>
    </row>
    <row r="9164" spans="1:123" s="218" customFormat="1" ht="24" customHeight="1" x14ac:dyDescent="0.2">
      <c r="A9164" s="213" t="str">
        <f t="shared" si="2746"/>
        <v/>
      </c>
      <c r="B9164" s="211" t="str">
        <f t="shared" si="2749"/>
        <v/>
      </c>
      <c r="C9164" s="212"/>
      <c r="D9164" s="213" t="str">
        <f t="shared" si="2747"/>
        <v/>
      </c>
      <c r="E9164" s="214"/>
      <c r="F9164" s="215">
        <f t="shared" si="2748"/>
        <v>0</v>
      </c>
      <c r="G9164" s="281">
        <f t="shared" si="2750"/>
        <v>0</v>
      </c>
    </row>
    <row r="9165" spans="1:123" s="218" customFormat="1" ht="24" customHeight="1" x14ac:dyDescent="0.2">
      <c r="A9165" s="213" t="str">
        <f t="shared" si="2746"/>
        <v/>
      </c>
      <c r="B9165" s="211" t="str">
        <f t="shared" si="2749"/>
        <v/>
      </c>
      <c r="C9165" s="212"/>
      <c r="D9165" s="213" t="str">
        <f t="shared" si="2747"/>
        <v/>
      </c>
      <c r="E9165" s="214"/>
      <c r="F9165" s="215">
        <f t="shared" si="2748"/>
        <v>0</v>
      </c>
      <c r="G9165" s="281">
        <f t="shared" si="2750"/>
        <v>0</v>
      </c>
    </row>
    <row r="9166" spans="1:123" s="218" customFormat="1" ht="24" customHeight="1" x14ac:dyDescent="0.2">
      <c r="A9166" s="213" t="str">
        <f t="shared" si="2746"/>
        <v/>
      </c>
      <c r="B9166" s="211" t="str">
        <f t="shared" si="2749"/>
        <v/>
      </c>
      <c r="C9166" s="212"/>
      <c r="D9166" s="213" t="str">
        <f t="shared" si="2747"/>
        <v/>
      </c>
      <c r="E9166" s="214"/>
      <c r="F9166" s="215">
        <f t="shared" si="2748"/>
        <v>0</v>
      </c>
      <c r="G9166" s="281">
        <f t="shared" si="2750"/>
        <v>0</v>
      </c>
    </row>
    <row r="9167" spans="1:123" s="218" customFormat="1" ht="24" customHeight="1" x14ac:dyDescent="0.2">
      <c r="A9167" s="213" t="str">
        <f t="shared" si="2746"/>
        <v/>
      </c>
      <c r="B9167" s="211" t="str">
        <f t="shared" si="2749"/>
        <v/>
      </c>
      <c r="C9167" s="212"/>
      <c r="D9167" s="213" t="str">
        <f t="shared" si="2747"/>
        <v/>
      </c>
      <c r="E9167" s="214"/>
      <c r="F9167" s="215">
        <f t="shared" si="2748"/>
        <v>0</v>
      </c>
      <c r="G9167" s="281">
        <f t="shared" si="2750"/>
        <v>0</v>
      </c>
    </row>
    <row r="9168" spans="1:123" s="218" customFormat="1" ht="24" customHeight="1" x14ac:dyDescent="0.2">
      <c r="A9168" s="213" t="str">
        <f t="shared" si="2746"/>
        <v/>
      </c>
      <c r="B9168" s="211" t="str">
        <f t="shared" si="2749"/>
        <v/>
      </c>
      <c r="C9168" s="212"/>
      <c r="D9168" s="213" t="str">
        <f t="shared" si="2747"/>
        <v/>
      </c>
      <c r="E9168" s="214"/>
      <c r="F9168" s="215">
        <f t="shared" si="2748"/>
        <v>0</v>
      </c>
      <c r="G9168" s="281">
        <f t="shared" si="2750"/>
        <v>0</v>
      </c>
    </row>
    <row r="9169" spans="1:7" s="218" customFormat="1" ht="24" customHeight="1" x14ac:dyDescent="0.2">
      <c r="A9169" s="213" t="str">
        <f t="shared" si="2746"/>
        <v/>
      </c>
      <c r="B9169" s="211" t="str">
        <f t="shared" si="2749"/>
        <v/>
      </c>
      <c r="C9169" s="212"/>
      <c r="D9169" s="213" t="str">
        <f t="shared" si="2747"/>
        <v/>
      </c>
      <c r="E9169" s="214"/>
      <c r="F9169" s="215">
        <f t="shared" si="2748"/>
        <v>0</v>
      </c>
      <c r="G9169" s="281">
        <f t="shared" si="2750"/>
        <v>0</v>
      </c>
    </row>
    <row r="9170" spans="1:7" s="218" customFormat="1" ht="24" customHeight="1" x14ac:dyDescent="0.2">
      <c r="A9170" s="213" t="str">
        <f t="shared" si="2746"/>
        <v/>
      </c>
      <c r="B9170" s="211" t="str">
        <f t="shared" si="2749"/>
        <v/>
      </c>
      <c r="C9170" s="212"/>
      <c r="D9170" s="213" t="str">
        <f t="shared" si="2747"/>
        <v/>
      </c>
      <c r="E9170" s="214"/>
      <c r="F9170" s="215">
        <f t="shared" si="2748"/>
        <v>0</v>
      </c>
      <c r="G9170" s="281">
        <f t="shared" si="2750"/>
        <v>0</v>
      </c>
    </row>
    <row r="9171" spans="1:7" s="218" customFormat="1" ht="24" customHeight="1" x14ac:dyDescent="0.2">
      <c r="A9171" s="213" t="str">
        <f t="shared" si="2746"/>
        <v/>
      </c>
      <c r="B9171" s="211" t="str">
        <f t="shared" si="2749"/>
        <v/>
      </c>
      <c r="C9171" s="212"/>
      <c r="D9171" s="213" t="str">
        <f t="shared" si="2747"/>
        <v/>
      </c>
      <c r="E9171" s="214"/>
      <c r="F9171" s="215">
        <f t="shared" si="2748"/>
        <v>0</v>
      </c>
      <c r="G9171" s="281">
        <f t="shared" si="2750"/>
        <v>0</v>
      </c>
    </row>
    <row r="9172" spans="1:7" s="218" customFormat="1" ht="24" customHeight="1" x14ac:dyDescent="0.2">
      <c r="A9172" s="213" t="str">
        <f t="shared" si="2746"/>
        <v/>
      </c>
      <c r="B9172" s="211" t="str">
        <f t="shared" si="2749"/>
        <v/>
      </c>
      <c r="C9172" s="212"/>
      <c r="D9172" s="213" t="str">
        <f t="shared" si="2747"/>
        <v/>
      </c>
      <c r="E9172" s="214"/>
      <c r="F9172" s="215">
        <f t="shared" si="2748"/>
        <v>0</v>
      </c>
      <c r="G9172" s="281">
        <f t="shared" si="2750"/>
        <v>0</v>
      </c>
    </row>
    <row r="9173" spans="1:7" s="218" customFormat="1" ht="24" customHeight="1" x14ac:dyDescent="0.2">
      <c r="A9173" s="213" t="str">
        <f t="shared" si="2746"/>
        <v/>
      </c>
      <c r="B9173" s="211" t="str">
        <f t="shared" si="2749"/>
        <v/>
      </c>
      <c r="C9173" s="212"/>
      <c r="D9173" s="213" t="str">
        <f t="shared" si="2747"/>
        <v/>
      </c>
      <c r="E9173" s="214"/>
      <c r="F9173" s="215">
        <f t="shared" si="2748"/>
        <v>0</v>
      </c>
      <c r="G9173" s="281">
        <f t="shared" si="2750"/>
        <v>0</v>
      </c>
    </row>
    <row r="9174" spans="1:7" s="218" customFormat="1" ht="24" customHeight="1" x14ac:dyDescent="0.2">
      <c r="A9174" s="213" t="str">
        <f t="shared" si="2746"/>
        <v/>
      </c>
      <c r="B9174" s="211" t="str">
        <f t="shared" si="2749"/>
        <v/>
      </c>
      <c r="C9174" s="212"/>
      <c r="D9174" s="213" t="str">
        <f t="shared" si="2747"/>
        <v/>
      </c>
      <c r="E9174" s="214"/>
      <c r="F9174" s="215">
        <f t="shared" si="2748"/>
        <v>0</v>
      </c>
      <c r="G9174" s="281">
        <f t="shared" si="2750"/>
        <v>0</v>
      </c>
    </row>
    <row r="9175" spans="1:7" s="218" customFormat="1" ht="24" customHeight="1" x14ac:dyDescent="0.2">
      <c r="A9175" s="213" t="str">
        <f t="shared" si="2746"/>
        <v/>
      </c>
      <c r="B9175" s="211" t="str">
        <f t="shared" si="2749"/>
        <v/>
      </c>
      <c r="C9175" s="212"/>
      <c r="D9175" s="213" t="str">
        <f t="shared" si="2747"/>
        <v/>
      </c>
      <c r="E9175" s="214"/>
      <c r="F9175" s="216">
        <f t="shared" si="2748"/>
        <v>0</v>
      </c>
      <c r="G9175" s="281">
        <f t="shared" si="2750"/>
        <v>0</v>
      </c>
    </row>
    <row r="9176" spans="1:7" ht="24" customHeight="1" x14ac:dyDescent="0.2">
      <c r="A9176" s="282"/>
      <c r="B9176" s="95"/>
      <c r="C9176" s="95"/>
      <c r="D9176" s="101"/>
      <c r="E9176" s="102"/>
      <c r="F9176" s="268" t="s">
        <v>31</v>
      </c>
      <c r="G9176" s="283">
        <f>SUBTOTAL(9,G9162:G9175)</f>
        <v>0</v>
      </c>
    </row>
    <row r="9177" spans="1:7" ht="24" customHeight="1" x14ac:dyDescent="0.2">
      <c r="A9177" s="282"/>
      <c r="B9177" s="95"/>
      <c r="C9177" s="266" t="s">
        <v>605</v>
      </c>
      <c r="D9177" s="101"/>
      <c r="E9177" s="102"/>
      <c r="F9177" s="103"/>
      <c r="G9177" s="284"/>
    </row>
    <row r="9178" spans="1:7" s="218" customFormat="1"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1">
        <f>ROUND(E9178*F9178,2)</f>
        <v>0</v>
      </c>
    </row>
    <row r="9179" spans="1:7" s="218" customFormat="1" ht="24" customHeight="1" x14ac:dyDescent="0.2">
      <c r="A9179" s="213" t="str">
        <f t="shared" si="2751"/>
        <v/>
      </c>
      <c r="B9179" s="211">
        <f t="shared" si="2752"/>
        <v>0</v>
      </c>
      <c r="C9179" s="212"/>
      <c r="D9179" s="213" t="str">
        <f t="shared" si="2753"/>
        <v/>
      </c>
      <c r="E9179" s="214"/>
      <c r="F9179" s="217">
        <f t="shared" si="2754"/>
        <v>0</v>
      </c>
      <c r="G9179" s="281">
        <f>ROUND(E9179*F9179,2)</f>
        <v>0</v>
      </c>
    </row>
    <row r="9180" spans="1:7" s="218" customFormat="1" ht="24" customHeight="1" x14ac:dyDescent="0.2">
      <c r="A9180" s="213" t="str">
        <f t="shared" si="2751"/>
        <v/>
      </c>
      <c r="B9180" s="211">
        <f t="shared" si="2752"/>
        <v>0</v>
      </c>
      <c r="C9180" s="212"/>
      <c r="D9180" s="213" t="str">
        <f t="shared" si="2753"/>
        <v/>
      </c>
      <c r="E9180" s="214"/>
      <c r="F9180" s="217">
        <f t="shared" si="2754"/>
        <v>0</v>
      </c>
      <c r="G9180" s="281">
        <f t="shared" ref="G9180:G9185" si="2755">ROUND(E9180*F9180,2)</f>
        <v>0</v>
      </c>
    </row>
    <row r="9181" spans="1:7" s="218" customFormat="1" ht="24" customHeight="1" x14ac:dyDescent="0.2">
      <c r="A9181" s="213" t="str">
        <f t="shared" si="2751"/>
        <v/>
      </c>
      <c r="B9181" s="211">
        <f t="shared" si="2752"/>
        <v>0</v>
      </c>
      <c r="C9181" s="212"/>
      <c r="D9181" s="213" t="str">
        <f t="shared" si="2753"/>
        <v/>
      </c>
      <c r="E9181" s="214"/>
      <c r="F9181" s="217">
        <f t="shared" si="2754"/>
        <v>0</v>
      </c>
      <c r="G9181" s="281">
        <f t="shared" si="2755"/>
        <v>0</v>
      </c>
    </row>
    <row r="9182" spans="1:7" s="218" customFormat="1" ht="24" customHeight="1" x14ac:dyDescent="0.2">
      <c r="A9182" s="213" t="str">
        <f t="shared" si="2751"/>
        <v/>
      </c>
      <c r="B9182" s="211">
        <f t="shared" si="2752"/>
        <v>0</v>
      </c>
      <c r="C9182" s="212"/>
      <c r="D9182" s="213" t="str">
        <f t="shared" si="2753"/>
        <v/>
      </c>
      <c r="E9182" s="214"/>
      <c r="F9182" s="215">
        <f t="shared" si="2754"/>
        <v>0</v>
      </c>
      <c r="G9182" s="281">
        <f t="shared" si="2755"/>
        <v>0</v>
      </c>
    </row>
    <row r="9183" spans="1:7" s="218" customFormat="1" ht="24" customHeight="1" x14ac:dyDescent="0.2">
      <c r="A9183" s="213" t="str">
        <f t="shared" si="2751"/>
        <v/>
      </c>
      <c r="B9183" s="211">
        <f t="shared" si="2752"/>
        <v>0</v>
      </c>
      <c r="C9183" s="212"/>
      <c r="D9183" s="213" t="str">
        <f t="shared" si="2753"/>
        <v/>
      </c>
      <c r="E9183" s="214"/>
      <c r="F9183" s="215">
        <f t="shared" si="2754"/>
        <v>0</v>
      </c>
      <c r="G9183" s="281">
        <f t="shared" si="2755"/>
        <v>0</v>
      </c>
    </row>
    <row r="9184" spans="1:7" s="218" customFormat="1" ht="24" customHeight="1" x14ac:dyDescent="0.2">
      <c r="A9184" s="213" t="str">
        <f t="shared" si="2751"/>
        <v/>
      </c>
      <c r="B9184" s="211">
        <f t="shared" si="2752"/>
        <v>0</v>
      </c>
      <c r="C9184" s="212"/>
      <c r="D9184" s="213" t="str">
        <f t="shared" si="2753"/>
        <v/>
      </c>
      <c r="E9184" s="214"/>
      <c r="F9184" s="215">
        <f t="shared" si="2754"/>
        <v>0</v>
      </c>
      <c r="G9184" s="281">
        <f t="shared" si="2755"/>
        <v>0</v>
      </c>
    </row>
    <row r="9185" spans="1:7" s="218" customFormat="1" ht="24" customHeight="1" x14ac:dyDescent="0.2">
      <c r="A9185" s="213" t="str">
        <f t="shared" si="2751"/>
        <v/>
      </c>
      <c r="B9185" s="211">
        <f t="shared" si="2752"/>
        <v>0</v>
      </c>
      <c r="C9185" s="212"/>
      <c r="D9185" s="213" t="str">
        <f t="shared" si="2753"/>
        <v/>
      </c>
      <c r="E9185" s="214"/>
      <c r="F9185" s="215">
        <f t="shared" si="2754"/>
        <v>0</v>
      </c>
      <c r="G9185" s="281">
        <f t="shared" si="2755"/>
        <v>0</v>
      </c>
    </row>
    <row r="9186" spans="1:7" ht="24" customHeight="1" x14ac:dyDescent="0.2">
      <c r="A9186" s="282"/>
      <c r="B9186" s="95"/>
      <c r="C9186" s="95"/>
      <c r="D9186" s="101"/>
      <c r="E9186" s="102"/>
      <c r="F9186" s="268" t="s">
        <v>32</v>
      </c>
      <c r="G9186" s="283">
        <f>SUBTOTAL(9,G9178:G9185)</f>
        <v>0</v>
      </c>
    </row>
    <row r="9187" spans="1:7" ht="24" customHeight="1" x14ac:dyDescent="0.2">
      <c r="A9187" s="282"/>
      <c r="B9187" s="95"/>
      <c r="C9187" s="266" t="s">
        <v>606</v>
      </c>
      <c r="D9187" s="101"/>
      <c r="E9187" s="102"/>
      <c r="F9187" s="103"/>
      <c r="G9187" s="284"/>
    </row>
    <row r="9188" spans="1:7" s="218" customFormat="1"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1">
        <f t="shared" ref="G9188:G9196" si="2760">ROUND(E9188*F9188,2)</f>
        <v>0</v>
      </c>
    </row>
    <row r="9189" spans="1:7" s="218" customFormat="1" ht="24" customHeight="1" x14ac:dyDescent="0.2">
      <c r="A9189" s="213" t="str">
        <f t="shared" si="2756"/>
        <v/>
      </c>
      <c r="B9189" s="211" t="str">
        <f t="shared" si="2757"/>
        <v/>
      </c>
      <c r="C9189" s="212"/>
      <c r="D9189" s="213" t="str">
        <f t="shared" si="2758"/>
        <v/>
      </c>
      <c r="E9189" s="214"/>
      <c r="F9189" s="215">
        <f t="shared" si="2759"/>
        <v>0</v>
      </c>
      <c r="G9189" s="281">
        <f t="shared" si="2760"/>
        <v>0</v>
      </c>
    </row>
    <row r="9190" spans="1:7" s="218" customFormat="1" ht="24" customHeight="1" x14ac:dyDescent="0.2">
      <c r="A9190" s="213" t="str">
        <f t="shared" si="2756"/>
        <v/>
      </c>
      <c r="B9190" s="211" t="str">
        <f t="shared" si="2757"/>
        <v/>
      </c>
      <c r="C9190" s="212"/>
      <c r="D9190" s="213" t="str">
        <f t="shared" si="2758"/>
        <v/>
      </c>
      <c r="E9190" s="214"/>
      <c r="F9190" s="215">
        <f t="shared" si="2759"/>
        <v>0</v>
      </c>
      <c r="G9190" s="281">
        <f t="shared" si="2760"/>
        <v>0</v>
      </c>
    </row>
    <row r="9191" spans="1:7" s="218" customFormat="1" ht="24" customHeight="1" x14ac:dyDescent="0.2">
      <c r="A9191" s="213" t="str">
        <f t="shared" si="2756"/>
        <v/>
      </c>
      <c r="B9191" s="211" t="str">
        <f t="shared" si="2757"/>
        <v/>
      </c>
      <c r="C9191" s="212"/>
      <c r="D9191" s="213" t="str">
        <f t="shared" si="2758"/>
        <v/>
      </c>
      <c r="E9191" s="214"/>
      <c r="F9191" s="215">
        <f t="shared" si="2759"/>
        <v>0</v>
      </c>
      <c r="G9191" s="281">
        <f t="shared" si="2760"/>
        <v>0</v>
      </c>
    </row>
    <row r="9192" spans="1:7" s="218" customFormat="1" ht="24" customHeight="1" x14ac:dyDescent="0.2">
      <c r="A9192" s="213" t="str">
        <f t="shared" si="2756"/>
        <v/>
      </c>
      <c r="B9192" s="211" t="str">
        <f t="shared" si="2757"/>
        <v/>
      </c>
      <c r="C9192" s="212"/>
      <c r="D9192" s="213" t="str">
        <f t="shared" si="2758"/>
        <v/>
      </c>
      <c r="E9192" s="214"/>
      <c r="F9192" s="215">
        <f t="shared" si="2759"/>
        <v>0</v>
      </c>
      <c r="G9192" s="281">
        <f t="shared" si="2760"/>
        <v>0</v>
      </c>
    </row>
    <row r="9193" spans="1:7" s="218" customFormat="1" ht="24" customHeight="1" x14ac:dyDescent="0.2">
      <c r="A9193" s="213" t="str">
        <f t="shared" si="2756"/>
        <v/>
      </c>
      <c r="B9193" s="211" t="str">
        <f t="shared" si="2757"/>
        <v/>
      </c>
      <c r="C9193" s="212"/>
      <c r="D9193" s="213" t="str">
        <f t="shared" si="2758"/>
        <v/>
      </c>
      <c r="E9193" s="214"/>
      <c r="F9193" s="215">
        <f t="shared" si="2759"/>
        <v>0</v>
      </c>
      <c r="G9193" s="281">
        <f t="shared" si="2760"/>
        <v>0</v>
      </c>
    </row>
    <row r="9194" spans="1:7" s="218" customFormat="1" ht="24" customHeight="1" x14ac:dyDescent="0.2">
      <c r="A9194" s="213" t="str">
        <f t="shared" si="2756"/>
        <v/>
      </c>
      <c r="B9194" s="211" t="str">
        <f t="shared" si="2757"/>
        <v/>
      </c>
      <c r="C9194" s="212"/>
      <c r="D9194" s="213" t="str">
        <f t="shared" si="2758"/>
        <v/>
      </c>
      <c r="E9194" s="214"/>
      <c r="F9194" s="215">
        <f t="shared" si="2759"/>
        <v>0</v>
      </c>
      <c r="G9194" s="281">
        <f t="shared" si="2760"/>
        <v>0</v>
      </c>
    </row>
    <row r="9195" spans="1:7" s="218" customFormat="1" ht="24" customHeight="1" x14ac:dyDescent="0.2">
      <c r="A9195" s="213" t="str">
        <f t="shared" si="2756"/>
        <v/>
      </c>
      <c r="B9195" s="211" t="str">
        <f t="shared" si="2757"/>
        <v/>
      </c>
      <c r="C9195" s="212"/>
      <c r="D9195" s="213" t="str">
        <f t="shared" si="2758"/>
        <v/>
      </c>
      <c r="E9195" s="214"/>
      <c r="F9195" s="215">
        <f t="shared" si="2759"/>
        <v>0</v>
      </c>
      <c r="G9195" s="281">
        <f t="shared" si="2760"/>
        <v>0</v>
      </c>
    </row>
    <row r="9196" spans="1:7" s="218" customFormat="1" ht="24" customHeight="1" x14ac:dyDescent="0.2">
      <c r="A9196" s="213" t="str">
        <f t="shared" si="2756"/>
        <v/>
      </c>
      <c r="B9196" s="211" t="str">
        <f t="shared" si="2757"/>
        <v/>
      </c>
      <c r="C9196" s="212"/>
      <c r="D9196" s="213" t="str">
        <f t="shared" si="2758"/>
        <v/>
      </c>
      <c r="E9196" s="214"/>
      <c r="F9196" s="215">
        <f t="shared" si="2759"/>
        <v>0</v>
      </c>
      <c r="G9196" s="281">
        <f t="shared" si="2760"/>
        <v>0</v>
      </c>
    </row>
    <row r="9197" spans="1:7" ht="24" customHeight="1" x14ac:dyDescent="0.2">
      <c r="A9197" s="285"/>
      <c r="B9197" s="101"/>
      <c r="C9197" s="95"/>
      <c r="D9197" s="101"/>
      <c r="E9197" s="102"/>
      <c r="F9197" s="268" t="s">
        <v>33</v>
      </c>
      <c r="G9197" s="283">
        <f>SUBTOTAL(9,G9188:G9196)</f>
        <v>0</v>
      </c>
    </row>
    <row r="9198" spans="1:7" ht="24" customHeight="1" x14ac:dyDescent="0.2">
      <c r="A9198" s="286"/>
      <c r="B9198" s="101"/>
      <c r="C9198" s="95"/>
      <c r="D9198" s="101"/>
      <c r="E9198" s="102"/>
      <c r="F9198" s="103"/>
      <c r="G9198" s="284"/>
    </row>
    <row r="9199" spans="1:7" ht="24" customHeight="1" x14ac:dyDescent="0.2">
      <c r="A9199" s="287" t="str">
        <f>B9157</f>
        <v/>
      </c>
      <c r="B9199" s="288" t="str">
        <f>C9157</f>
        <v/>
      </c>
      <c r="C9199" s="109"/>
      <c r="D9199" s="109" t="s">
        <v>34</v>
      </c>
      <c r="E9199" s="110"/>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7" t="str">
        <f>Comitente</f>
        <v>CA.ME. SAN JUAN SOCIEDAD DEL ESTADO</v>
      </c>
      <c r="C9202" s="92"/>
      <c r="D9202" s="98"/>
      <c r="E9202" s="98"/>
      <c r="F9202" s="99"/>
      <c r="G9202" s="273"/>
    </row>
    <row r="9203" spans="1:123" ht="24" customHeight="1" x14ac:dyDescent="0.2">
      <c r="A9203" s="272" t="s">
        <v>603</v>
      </c>
      <c r="B9203" s="97">
        <f>Contratista</f>
        <v>0</v>
      </c>
      <c r="C9203" s="93"/>
      <c r="D9203" s="93"/>
      <c r="E9203" s="93"/>
      <c r="F9203" s="100"/>
      <c r="G9203" s="274"/>
    </row>
    <row r="9204" spans="1:123" ht="24" customHeight="1" x14ac:dyDescent="0.2">
      <c r="A9204" s="272" t="s">
        <v>24</v>
      </c>
      <c r="B9204" s="97" t="str">
        <f>Obra</f>
        <v>CIERRE PERIMETRAL - OBRA CIVIL Ca.Me. SAN JUAN S.E.</v>
      </c>
      <c r="C9204" s="93"/>
      <c r="D9204" s="93"/>
      <c r="E9204" s="93"/>
      <c r="F9204" s="100" t="s">
        <v>38</v>
      </c>
      <c r="G9204" s="275">
        <f>Fecha_Base</f>
        <v>44711</v>
      </c>
    </row>
    <row r="9205" spans="1:123" ht="24" customHeight="1" x14ac:dyDescent="0.2">
      <c r="A9205" s="276" t="s">
        <v>601</v>
      </c>
      <c r="B9205" s="94" t="str">
        <f>Ubicación</f>
        <v>DEPARTAMENTO SARMIENTO</v>
      </c>
      <c r="C9205" s="94"/>
      <c r="D9205" s="101"/>
      <c r="E9205" s="102"/>
      <c r="F9205" s="103"/>
      <c r="G9205" s="277"/>
    </row>
    <row r="9206" spans="1:123" ht="24" customHeight="1" x14ac:dyDescent="0.2">
      <c r="A9206" s="276" t="s">
        <v>39</v>
      </c>
      <c r="B9206" s="104" t="str">
        <f>IFERROR(VALUE(LEFT(B9207,FIND(".",B9207)-1)),"")</f>
        <v/>
      </c>
      <c r="C9206" s="95" t="str">
        <f>IFERROR(VLOOKUP(B9206,Tabla_CyP,2,FALSE),"")</f>
        <v/>
      </c>
      <c r="D9206" s="95"/>
      <c r="E9206" s="102"/>
      <c r="F9206" s="103"/>
      <c r="G9206" s="277"/>
    </row>
    <row r="9207" spans="1:123" ht="24" customHeight="1" x14ac:dyDescent="0.2">
      <c r="A9207" s="276" t="s">
        <v>25</v>
      </c>
      <c r="B9207" s="105" t="str">
        <f>IFERROR(VLOOKUP(COUNTIF($A$1:A9207,"ANALISIS DE PRECIOS"),Tabla_NumeroItem,2,FALSE),"")</f>
        <v/>
      </c>
      <c r="C9207" s="95" t="str">
        <f>IFERROR(VLOOKUP(B9207,Tabla_CyP,2,FALSE),"")</f>
        <v/>
      </c>
      <c r="D9207" s="101"/>
      <c r="E9207" s="102"/>
      <c r="F9207" s="100" t="s">
        <v>26</v>
      </c>
      <c r="G9207" s="278" t="str">
        <f>IFERROR(VLOOKUP(B9207,Tabla_CyP,4,FALSE),"")</f>
        <v/>
      </c>
    </row>
    <row r="9208" spans="1:123" ht="24" customHeight="1" x14ac:dyDescent="0.2">
      <c r="A9208" s="276"/>
      <c r="B9208" s="94"/>
      <c r="C9208" s="95"/>
      <c r="D9208" s="101"/>
      <c r="E9208" s="102"/>
      <c r="F9208" s="103"/>
      <c r="G9208" s="277"/>
    </row>
    <row r="9209" spans="1:123" ht="24" customHeight="1" x14ac:dyDescent="0.2">
      <c r="A9209" s="378" t="s">
        <v>507</v>
      </c>
      <c r="B9209" s="379"/>
      <c r="C9209" s="380" t="s">
        <v>0</v>
      </c>
      <c r="D9209" s="380" t="s">
        <v>27</v>
      </c>
      <c r="E9209" s="386" t="s">
        <v>28</v>
      </c>
      <c r="F9209" s="388" t="s">
        <v>29</v>
      </c>
      <c r="G9209" s="388" t="s">
        <v>30</v>
      </c>
    </row>
    <row r="9210" spans="1:123" s="107" customFormat="1" ht="24" customHeight="1" x14ac:dyDescent="0.2">
      <c r="A9210" s="106" t="s">
        <v>508</v>
      </c>
      <c r="B9210" s="106" t="s">
        <v>509</v>
      </c>
      <c r="C9210" s="381"/>
      <c r="D9210" s="381"/>
      <c r="E9210" s="387"/>
      <c r="F9210" s="389"/>
      <c r="G9210" s="389"/>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customHeight="1" x14ac:dyDescent="0.2">
      <c r="A9211" s="279"/>
      <c r="B9211" s="108"/>
      <c r="C9211" s="267" t="s">
        <v>604</v>
      </c>
      <c r="D9211" s="109"/>
      <c r="E9211" s="110"/>
      <c r="F9211" s="111"/>
      <c r="G9211" s="280"/>
    </row>
    <row r="9212" spans="1:123" s="218" customFormat="1"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1">
        <f>ROUND(E9212*F9212,2)</f>
        <v>0</v>
      </c>
    </row>
    <row r="9213" spans="1:123" s="218" customFormat="1"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1">
        <f t="shared" ref="G9213:G9225" si="2765">ROUND(E9213*F9213,2)</f>
        <v>0</v>
      </c>
    </row>
    <row r="9214" spans="1:123" s="218" customFormat="1" ht="24" customHeight="1" x14ac:dyDescent="0.2">
      <c r="A9214" s="213" t="str">
        <f t="shared" si="2761"/>
        <v/>
      </c>
      <c r="B9214" s="211" t="str">
        <f t="shared" si="2764"/>
        <v/>
      </c>
      <c r="C9214" s="212"/>
      <c r="D9214" s="213" t="str">
        <f t="shared" si="2762"/>
        <v/>
      </c>
      <c r="E9214" s="214"/>
      <c r="F9214" s="215">
        <f t="shared" si="2763"/>
        <v>0</v>
      </c>
      <c r="G9214" s="281">
        <f t="shared" si="2765"/>
        <v>0</v>
      </c>
    </row>
    <row r="9215" spans="1:123" s="218" customFormat="1" ht="24" customHeight="1" x14ac:dyDescent="0.2">
      <c r="A9215" s="213" t="str">
        <f t="shared" si="2761"/>
        <v/>
      </c>
      <c r="B9215" s="211" t="str">
        <f t="shared" si="2764"/>
        <v/>
      </c>
      <c r="C9215" s="212"/>
      <c r="D9215" s="213" t="str">
        <f t="shared" si="2762"/>
        <v/>
      </c>
      <c r="E9215" s="214"/>
      <c r="F9215" s="215">
        <f t="shared" si="2763"/>
        <v>0</v>
      </c>
      <c r="G9215" s="281">
        <f t="shared" si="2765"/>
        <v>0</v>
      </c>
    </row>
    <row r="9216" spans="1:123" s="218" customFormat="1" ht="24" customHeight="1" x14ac:dyDescent="0.2">
      <c r="A9216" s="213" t="str">
        <f t="shared" si="2761"/>
        <v/>
      </c>
      <c r="B9216" s="211" t="str">
        <f t="shared" si="2764"/>
        <v/>
      </c>
      <c r="C9216" s="212"/>
      <c r="D9216" s="213" t="str">
        <f t="shared" si="2762"/>
        <v/>
      </c>
      <c r="E9216" s="214"/>
      <c r="F9216" s="215">
        <f t="shared" si="2763"/>
        <v>0</v>
      </c>
      <c r="G9216" s="281">
        <f t="shared" si="2765"/>
        <v>0</v>
      </c>
    </row>
    <row r="9217" spans="1:7" s="218" customFormat="1" ht="24" customHeight="1" x14ac:dyDescent="0.2">
      <c r="A9217" s="213" t="str">
        <f t="shared" si="2761"/>
        <v/>
      </c>
      <c r="B9217" s="211" t="str">
        <f t="shared" si="2764"/>
        <v/>
      </c>
      <c r="C9217" s="212"/>
      <c r="D9217" s="213" t="str">
        <f t="shared" si="2762"/>
        <v/>
      </c>
      <c r="E9217" s="214"/>
      <c r="F9217" s="215">
        <f t="shared" si="2763"/>
        <v>0</v>
      </c>
      <c r="G9217" s="281">
        <f t="shared" si="2765"/>
        <v>0</v>
      </c>
    </row>
    <row r="9218" spans="1:7" s="218" customFormat="1" ht="24" customHeight="1" x14ac:dyDescent="0.2">
      <c r="A9218" s="213" t="str">
        <f t="shared" si="2761"/>
        <v/>
      </c>
      <c r="B9218" s="211" t="str">
        <f t="shared" si="2764"/>
        <v/>
      </c>
      <c r="C9218" s="212"/>
      <c r="D9218" s="213" t="str">
        <f t="shared" si="2762"/>
        <v/>
      </c>
      <c r="E9218" s="214"/>
      <c r="F9218" s="215">
        <f t="shared" si="2763"/>
        <v>0</v>
      </c>
      <c r="G9218" s="281">
        <f t="shared" si="2765"/>
        <v>0</v>
      </c>
    </row>
    <row r="9219" spans="1:7" s="218" customFormat="1" ht="24" customHeight="1" x14ac:dyDescent="0.2">
      <c r="A9219" s="213" t="str">
        <f t="shared" si="2761"/>
        <v/>
      </c>
      <c r="B9219" s="211" t="str">
        <f t="shared" si="2764"/>
        <v/>
      </c>
      <c r="C9219" s="212"/>
      <c r="D9219" s="213" t="str">
        <f t="shared" si="2762"/>
        <v/>
      </c>
      <c r="E9219" s="214"/>
      <c r="F9219" s="215">
        <f t="shared" si="2763"/>
        <v>0</v>
      </c>
      <c r="G9219" s="281">
        <f t="shared" si="2765"/>
        <v>0</v>
      </c>
    </row>
    <row r="9220" spans="1:7" s="218" customFormat="1" ht="24" customHeight="1" x14ac:dyDescent="0.2">
      <c r="A9220" s="213" t="str">
        <f t="shared" si="2761"/>
        <v/>
      </c>
      <c r="B9220" s="211" t="str">
        <f t="shared" si="2764"/>
        <v/>
      </c>
      <c r="C9220" s="212"/>
      <c r="D9220" s="213" t="str">
        <f t="shared" si="2762"/>
        <v/>
      </c>
      <c r="E9220" s="214"/>
      <c r="F9220" s="215">
        <f t="shared" si="2763"/>
        <v>0</v>
      </c>
      <c r="G9220" s="281">
        <f t="shared" si="2765"/>
        <v>0</v>
      </c>
    </row>
    <row r="9221" spans="1:7" s="218" customFormat="1" ht="24" customHeight="1" x14ac:dyDescent="0.2">
      <c r="A9221" s="213" t="str">
        <f t="shared" si="2761"/>
        <v/>
      </c>
      <c r="B9221" s="211" t="str">
        <f t="shared" si="2764"/>
        <v/>
      </c>
      <c r="C9221" s="212"/>
      <c r="D9221" s="213" t="str">
        <f t="shared" si="2762"/>
        <v/>
      </c>
      <c r="E9221" s="214"/>
      <c r="F9221" s="215">
        <f t="shared" si="2763"/>
        <v>0</v>
      </c>
      <c r="G9221" s="281">
        <f t="shared" si="2765"/>
        <v>0</v>
      </c>
    </row>
    <row r="9222" spans="1:7" s="218" customFormat="1" ht="24" customHeight="1" x14ac:dyDescent="0.2">
      <c r="A9222" s="213" t="str">
        <f t="shared" si="2761"/>
        <v/>
      </c>
      <c r="B9222" s="211" t="str">
        <f t="shared" si="2764"/>
        <v/>
      </c>
      <c r="C9222" s="212"/>
      <c r="D9222" s="213" t="str">
        <f t="shared" si="2762"/>
        <v/>
      </c>
      <c r="E9222" s="214"/>
      <c r="F9222" s="215">
        <f t="shared" si="2763"/>
        <v>0</v>
      </c>
      <c r="G9222" s="281">
        <f t="shared" si="2765"/>
        <v>0</v>
      </c>
    </row>
    <row r="9223" spans="1:7" s="218" customFormat="1" ht="24" customHeight="1" x14ac:dyDescent="0.2">
      <c r="A9223" s="213" t="str">
        <f t="shared" si="2761"/>
        <v/>
      </c>
      <c r="B9223" s="211" t="str">
        <f t="shared" si="2764"/>
        <v/>
      </c>
      <c r="C9223" s="212"/>
      <c r="D9223" s="213" t="str">
        <f t="shared" si="2762"/>
        <v/>
      </c>
      <c r="E9223" s="214"/>
      <c r="F9223" s="215">
        <f t="shared" si="2763"/>
        <v>0</v>
      </c>
      <c r="G9223" s="281">
        <f t="shared" si="2765"/>
        <v>0</v>
      </c>
    </row>
    <row r="9224" spans="1:7" s="218" customFormat="1" ht="24" customHeight="1" x14ac:dyDescent="0.2">
      <c r="A9224" s="213" t="str">
        <f t="shared" si="2761"/>
        <v/>
      </c>
      <c r="B9224" s="211" t="str">
        <f t="shared" si="2764"/>
        <v/>
      </c>
      <c r="C9224" s="212"/>
      <c r="D9224" s="213" t="str">
        <f t="shared" si="2762"/>
        <v/>
      </c>
      <c r="E9224" s="214"/>
      <c r="F9224" s="215">
        <f t="shared" si="2763"/>
        <v>0</v>
      </c>
      <c r="G9224" s="281">
        <f t="shared" si="2765"/>
        <v>0</v>
      </c>
    </row>
    <row r="9225" spans="1:7" s="218" customFormat="1" ht="24" customHeight="1" x14ac:dyDescent="0.2">
      <c r="A9225" s="213" t="str">
        <f t="shared" si="2761"/>
        <v/>
      </c>
      <c r="B9225" s="211" t="str">
        <f t="shared" si="2764"/>
        <v/>
      </c>
      <c r="C9225" s="212"/>
      <c r="D9225" s="213" t="str">
        <f t="shared" si="2762"/>
        <v/>
      </c>
      <c r="E9225" s="214"/>
      <c r="F9225" s="216">
        <f t="shared" si="2763"/>
        <v>0</v>
      </c>
      <c r="G9225" s="281">
        <f t="shared" si="2765"/>
        <v>0</v>
      </c>
    </row>
    <row r="9226" spans="1:7" ht="24" customHeight="1" x14ac:dyDescent="0.2">
      <c r="A9226" s="282"/>
      <c r="B9226" s="95"/>
      <c r="C9226" s="95"/>
      <c r="D9226" s="101"/>
      <c r="E9226" s="102"/>
      <c r="F9226" s="268" t="s">
        <v>31</v>
      </c>
      <c r="G9226" s="283">
        <f>SUBTOTAL(9,G9212:G9225)</f>
        <v>0</v>
      </c>
    </row>
    <row r="9227" spans="1:7" ht="24" customHeight="1" x14ac:dyDescent="0.2">
      <c r="A9227" s="282"/>
      <c r="B9227" s="95"/>
      <c r="C9227" s="266" t="s">
        <v>605</v>
      </c>
      <c r="D9227" s="101"/>
      <c r="E9227" s="102"/>
      <c r="F9227" s="103"/>
      <c r="G9227" s="284"/>
    </row>
    <row r="9228" spans="1:7" s="218" customFormat="1"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1">
        <f>ROUND(E9228*F9228,2)</f>
        <v>0</v>
      </c>
    </row>
    <row r="9229" spans="1:7" s="218" customFormat="1" ht="24" customHeight="1" x14ac:dyDescent="0.2">
      <c r="A9229" s="213" t="str">
        <f t="shared" si="2766"/>
        <v/>
      </c>
      <c r="B9229" s="211">
        <f t="shared" si="2767"/>
        <v>0</v>
      </c>
      <c r="C9229" s="212"/>
      <c r="D9229" s="213" t="str">
        <f t="shared" si="2768"/>
        <v/>
      </c>
      <c r="E9229" s="214"/>
      <c r="F9229" s="217">
        <f t="shared" si="2769"/>
        <v>0</v>
      </c>
      <c r="G9229" s="281">
        <f>ROUND(E9229*F9229,2)</f>
        <v>0</v>
      </c>
    </row>
    <row r="9230" spans="1:7" s="218" customFormat="1" ht="24" customHeight="1" x14ac:dyDescent="0.2">
      <c r="A9230" s="213" t="str">
        <f t="shared" si="2766"/>
        <v/>
      </c>
      <c r="B9230" s="211">
        <f t="shared" si="2767"/>
        <v>0</v>
      </c>
      <c r="C9230" s="212"/>
      <c r="D9230" s="213" t="str">
        <f t="shared" si="2768"/>
        <v/>
      </c>
      <c r="E9230" s="214"/>
      <c r="F9230" s="217">
        <f t="shared" si="2769"/>
        <v>0</v>
      </c>
      <c r="G9230" s="281">
        <f t="shared" ref="G9230:G9235" si="2770">ROUND(E9230*F9230,2)</f>
        <v>0</v>
      </c>
    </row>
    <row r="9231" spans="1:7" s="218" customFormat="1" ht="24" customHeight="1" x14ac:dyDescent="0.2">
      <c r="A9231" s="213" t="str">
        <f t="shared" si="2766"/>
        <v/>
      </c>
      <c r="B9231" s="211">
        <f t="shared" si="2767"/>
        <v>0</v>
      </c>
      <c r="C9231" s="212"/>
      <c r="D9231" s="213" t="str">
        <f t="shared" si="2768"/>
        <v/>
      </c>
      <c r="E9231" s="214"/>
      <c r="F9231" s="217">
        <f t="shared" si="2769"/>
        <v>0</v>
      </c>
      <c r="G9231" s="281">
        <f t="shared" si="2770"/>
        <v>0</v>
      </c>
    </row>
    <row r="9232" spans="1:7" s="218" customFormat="1" ht="24" customHeight="1" x14ac:dyDescent="0.2">
      <c r="A9232" s="213" t="str">
        <f t="shared" si="2766"/>
        <v/>
      </c>
      <c r="B9232" s="211">
        <f t="shared" si="2767"/>
        <v>0</v>
      </c>
      <c r="C9232" s="212"/>
      <c r="D9232" s="213" t="str">
        <f t="shared" si="2768"/>
        <v/>
      </c>
      <c r="E9232" s="214"/>
      <c r="F9232" s="215">
        <f t="shared" si="2769"/>
        <v>0</v>
      </c>
      <c r="G9232" s="281">
        <f t="shared" si="2770"/>
        <v>0</v>
      </c>
    </row>
    <row r="9233" spans="1:7" s="218" customFormat="1" ht="24" customHeight="1" x14ac:dyDescent="0.2">
      <c r="A9233" s="213" t="str">
        <f t="shared" si="2766"/>
        <v/>
      </c>
      <c r="B9233" s="211">
        <f t="shared" si="2767"/>
        <v>0</v>
      </c>
      <c r="C9233" s="212"/>
      <c r="D9233" s="213" t="str">
        <f t="shared" si="2768"/>
        <v/>
      </c>
      <c r="E9233" s="214"/>
      <c r="F9233" s="215">
        <f t="shared" si="2769"/>
        <v>0</v>
      </c>
      <c r="G9233" s="281">
        <f t="shared" si="2770"/>
        <v>0</v>
      </c>
    </row>
    <row r="9234" spans="1:7" s="218" customFormat="1" ht="24" customHeight="1" x14ac:dyDescent="0.2">
      <c r="A9234" s="213" t="str">
        <f t="shared" si="2766"/>
        <v/>
      </c>
      <c r="B9234" s="211">
        <f t="shared" si="2767"/>
        <v>0</v>
      </c>
      <c r="C9234" s="212"/>
      <c r="D9234" s="213" t="str">
        <f t="shared" si="2768"/>
        <v/>
      </c>
      <c r="E9234" s="214"/>
      <c r="F9234" s="215">
        <f t="shared" si="2769"/>
        <v>0</v>
      </c>
      <c r="G9234" s="281">
        <f t="shared" si="2770"/>
        <v>0</v>
      </c>
    </row>
    <row r="9235" spans="1:7" s="218" customFormat="1" ht="24" customHeight="1" x14ac:dyDescent="0.2">
      <c r="A9235" s="213" t="str">
        <f t="shared" si="2766"/>
        <v/>
      </c>
      <c r="B9235" s="211">
        <f t="shared" si="2767"/>
        <v>0</v>
      </c>
      <c r="C9235" s="212"/>
      <c r="D9235" s="213" t="str">
        <f t="shared" si="2768"/>
        <v/>
      </c>
      <c r="E9235" s="214"/>
      <c r="F9235" s="215">
        <f t="shared" si="2769"/>
        <v>0</v>
      </c>
      <c r="G9235" s="281">
        <f t="shared" si="2770"/>
        <v>0</v>
      </c>
    </row>
    <row r="9236" spans="1:7" ht="24" customHeight="1" x14ac:dyDescent="0.2">
      <c r="A9236" s="282"/>
      <c r="B9236" s="95"/>
      <c r="C9236" s="95"/>
      <c r="D9236" s="101"/>
      <c r="E9236" s="102"/>
      <c r="F9236" s="268" t="s">
        <v>32</v>
      </c>
      <c r="G9236" s="283">
        <f>SUBTOTAL(9,G9228:G9235)</f>
        <v>0</v>
      </c>
    </row>
    <row r="9237" spans="1:7" ht="24" customHeight="1" x14ac:dyDescent="0.2">
      <c r="A9237" s="282"/>
      <c r="B9237" s="95"/>
      <c r="C9237" s="266" t="s">
        <v>606</v>
      </c>
      <c r="D9237" s="101"/>
      <c r="E9237" s="102"/>
      <c r="F9237" s="103"/>
      <c r="G9237" s="284"/>
    </row>
    <row r="9238" spans="1:7" s="218" customFormat="1"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1">
        <f t="shared" ref="G9238:G9246" si="2775">ROUND(E9238*F9238,2)</f>
        <v>0</v>
      </c>
    </row>
    <row r="9239" spans="1:7" s="218" customFormat="1" ht="24" customHeight="1" x14ac:dyDescent="0.2">
      <c r="A9239" s="213" t="str">
        <f t="shared" si="2771"/>
        <v/>
      </c>
      <c r="B9239" s="211" t="str">
        <f t="shared" si="2772"/>
        <v/>
      </c>
      <c r="C9239" s="212"/>
      <c r="D9239" s="213" t="str">
        <f t="shared" si="2773"/>
        <v/>
      </c>
      <c r="E9239" s="214"/>
      <c r="F9239" s="215">
        <f t="shared" si="2774"/>
        <v>0</v>
      </c>
      <c r="G9239" s="281">
        <f t="shared" si="2775"/>
        <v>0</v>
      </c>
    </row>
    <row r="9240" spans="1:7" s="218" customFormat="1" ht="24" customHeight="1" x14ac:dyDescent="0.2">
      <c r="A9240" s="213" t="str">
        <f t="shared" si="2771"/>
        <v/>
      </c>
      <c r="B9240" s="211" t="str">
        <f t="shared" si="2772"/>
        <v/>
      </c>
      <c r="C9240" s="212"/>
      <c r="D9240" s="213" t="str">
        <f t="shared" si="2773"/>
        <v/>
      </c>
      <c r="E9240" s="214"/>
      <c r="F9240" s="215">
        <f t="shared" si="2774"/>
        <v>0</v>
      </c>
      <c r="G9240" s="281">
        <f t="shared" si="2775"/>
        <v>0</v>
      </c>
    </row>
    <row r="9241" spans="1:7" s="218" customFormat="1" ht="24" customHeight="1" x14ac:dyDescent="0.2">
      <c r="A9241" s="213" t="str">
        <f t="shared" si="2771"/>
        <v/>
      </c>
      <c r="B9241" s="211" t="str">
        <f t="shared" si="2772"/>
        <v/>
      </c>
      <c r="C9241" s="212"/>
      <c r="D9241" s="213" t="str">
        <f t="shared" si="2773"/>
        <v/>
      </c>
      <c r="E9241" s="214"/>
      <c r="F9241" s="215">
        <f t="shared" si="2774"/>
        <v>0</v>
      </c>
      <c r="G9241" s="281">
        <f t="shared" si="2775"/>
        <v>0</v>
      </c>
    </row>
    <row r="9242" spans="1:7" s="218" customFormat="1" ht="24" customHeight="1" x14ac:dyDescent="0.2">
      <c r="A9242" s="213" t="str">
        <f t="shared" si="2771"/>
        <v/>
      </c>
      <c r="B9242" s="211" t="str">
        <f t="shared" si="2772"/>
        <v/>
      </c>
      <c r="C9242" s="212"/>
      <c r="D9242" s="213" t="str">
        <f t="shared" si="2773"/>
        <v/>
      </c>
      <c r="E9242" s="214"/>
      <c r="F9242" s="215">
        <f t="shared" si="2774"/>
        <v>0</v>
      </c>
      <c r="G9242" s="281">
        <f t="shared" si="2775"/>
        <v>0</v>
      </c>
    </row>
    <row r="9243" spans="1:7" s="218" customFormat="1" ht="24" customHeight="1" x14ac:dyDescent="0.2">
      <c r="A9243" s="213" t="str">
        <f t="shared" si="2771"/>
        <v/>
      </c>
      <c r="B9243" s="211" t="str">
        <f t="shared" si="2772"/>
        <v/>
      </c>
      <c r="C9243" s="212"/>
      <c r="D9243" s="213" t="str">
        <f t="shared" si="2773"/>
        <v/>
      </c>
      <c r="E9243" s="214"/>
      <c r="F9243" s="215">
        <f t="shared" si="2774"/>
        <v>0</v>
      </c>
      <c r="G9243" s="281">
        <f t="shared" si="2775"/>
        <v>0</v>
      </c>
    </row>
    <row r="9244" spans="1:7" s="218" customFormat="1" ht="24" customHeight="1" x14ac:dyDescent="0.2">
      <c r="A9244" s="213" t="str">
        <f t="shared" si="2771"/>
        <v/>
      </c>
      <c r="B9244" s="211" t="str">
        <f t="shared" si="2772"/>
        <v/>
      </c>
      <c r="C9244" s="212"/>
      <c r="D9244" s="213" t="str">
        <f t="shared" si="2773"/>
        <v/>
      </c>
      <c r="E9244" s="214"/>
      <c r="F9244" s="215">
        <f t="shared" si="2774"/>
        <v>0</v>
      </c>
      <c r="G9244" s="281">
        <f t="shared" si="2775"/>
        <v>0</v>
      </c>
    </row>
    <row r="9245" spans="1:7" s="218" customFormat="1" ht="24" customHeight="1" x14ac:dyDescent="0.2">
      <c r="A9245" s="213" t="str">
        <f t="shared" si="2771"/>
        <v/>
      </c>
      <c r="B9245" s="211" t="str">
        <f t="shared" si="2772"/>
        <v/>
      </c>
      <c r="C9245" s="212"/>
      <c r="D9245" s="213" t="str">
        <f t="shared" si="2773"/>
        <v/>
      </c>
      <c r="E9245" s="214"/>
      <c r="F9245" s="215">
        <f t="shared" si="2774"/>
        <v>0</v>
      </c>
      <c r="G9245" s="281">
        <f t="shared" si="2775"/>
        <v>0</v>
      </c>
    </row>
    <row r="9246" spans="1:7" s="218" customFormat="1" ht="24" customHeight="1" x14ac:dyDescent="0.2">
      <c r="A9246" s="213" t="str">
        <f t="shared" si="2771"/>
        <v/>
      </c>
      <c r="B9246" s="211" t="str">
        <f t="shared" si="2772"/>
        <v/>
      </c>
      <c r="C9246" s="212"/>
      <c r="D9246" s="213" t="str">
        <f t="shared" si="2773"/>
        <v/>
      </c>
      <c r="E9246" s="214"/>
      <c r="F9246" s="215">
        <f t="shared" si="2774"/>
        <v>0</v>
      </c>
      <c r="G9246" s="281">
        <f t="shared" si="2775"/>
        <v>0</v>
      </c>
    </row>
    <row r="9247" spans="1:7" ht="24" customHeight="1" x14ac:dyDescent="0.2">
      <c r="A9247" s="285"/>
      <c r="B9247" s="101"/>
      <c r="C9247" s="95"/>
      <c r="D9247" s="101"/>
      <c r="E9247" s="102"/>
      <c r="F9247" s="268" t="s">
        <v>33</v>
      </c>
      <c r="G9247" s="283">
        <f>SUBTOTAL(9,G9238:G9246)</f>
        <v>0</v>
      </c>
    </row>
    <row r="9248" spans="1:7" ht="24" customHeight="1" x14ac:dyDescent="0.2">
      <c r="A9248" s="286"/>
      <c r="B9248" s="101"/>
      <c r="C9248" s="95"/>
      <c r="D9248" s="101"/>
      <c r="E9248" s="102"/>
      <c r="F9248" s="103"/>
      <c r="G9248" s="284"/>
    </row>
    <row r="9249" spans="1:123" ht="24" customHeight="1" x14ac:dyDescent="0.2">
      <c r="A9249" s="287" t="str">
        <f>B9207</f>
        <v/>
      </c>
      <c r="B9249" s="288" t="str">
        <f>C9207</f>
        <v/>
      </c>
      <c r="C9249" s="109"/>
      <c r="D9249" s="109" t="s">
        <v>34</v>
      </c>
      <c r="E9249" s="110"/>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7" t="str">
        <f>Comitente</f>
        <v>CA.ME. SAN JUAN SOCIEDAD DEL ESTADO</v>
      </c>
      <c r="C9252" s="92"/>
      <c r="D9252" s="98"/>
      <c r="E9252" s="98"/>
      <c r="F9252" s="99"/>
      <c r="G9252" s="273"/>
    </row>
    <row r="9253" spans="1:123" ht="24" customHeight="1" x14ac:dyDescent="0.2">
      <c r="A9253" s="272" t="s">
        <v>603</v>
      </c>
      <c r="B9253" s="97">
        <f>Contratista</f>
        <v>0</v>
      </c>
      <c r="C9253" s="93"/>
      <c r="D9253" s="93"/>
      <c r="E9253" s="93"/>
      <c r="F9253" s="100"/>
      <c r="G9253" s="274"/>
    </row>
    <row r="9254" spans="1:123" ht="24" customHeight="1" x14ac:dyDescent="0.2">
      <c r="A9254" s="272" t="s">
        <v>24</v>
      </c>
      <c r="B9254" s="97" t="str">
        <f>Obra</f>
        <v>CIERRE PERIMETRAL - OBRA CIVIL Ca.Me. SAN JUAN S.E.</v>
      </c>
      <c r="C9254" s="93"/>
      <c r="D9254" s="93"/>
      <c r="E9254" s="93"/>
      <c r="F9254" s="100" t="s">
        <v>38</v>
      </c>
      <c r="G9254" s="275">
        <f>Fecha_Base</f>
        <v>44711</v>
      </c>
    </row>
    <row r="9255" spans="1:123" ht="24" customHeight="1" x14ac:dyDescent="0.2">
      <c r="A9255" s="276" t="s">
        <v>601</v>
      </c>
      <c r="B9255" s="94" t="str">
        <f>Ubicación</f>
        <v>DEPARTAMENTO SARMIENTO</v>
      </c>
      <c r="C9255" s="94"/>
      <c r="D9255" s="101"/>
      <c r="E9255" s="102"/>
      <c r="F9255" s="103"/>
      <c r="G9255" s="277"/>
    </row>
    <row r="9256" spans="1:123" ht="24" customHeight="1" x14ac:dyDescent="0.2">
      <c r="A9256" s="276" t="s">
        <v>39</v>
      </c>
      <c r="B9256" s="104" t="str">
        <f>IFERROR(VALUE(LEFT(B9257,FIND(".",B9257)-1)),"")</f>
        <v/>
      </c>
      <c r="C9256" s="95" t="str">
        <f>IFERROR(VLOOKUP(B9256,Tabla_CyP,2,FALSE),"")</f>
        <v/>
      </c>
      <c r="D9256" s="95"/>
      <c r="E9256" s="102"/>
      <c r="F9256" s="103"/>
      <c r="G9256" s="277"/>
    </row>
    <row r="9257" spans="1:123" ht="24" customHeight="1" x14ac:dyDescent="0.2">
      <c r="A9257" s="276" t="s">
        <v>25</v>
      </c>
      <c r="B9257" s="105" t="str">
        <f>IFERROR(VLOOKUP(COUNTIF($A$1:A9257,"ANALISIS DE PRECIOS"),Tabla_NumeroItem,2,FALSE),"")</f>
        <v/>
      </c>
      <c r="C9257" s="95" t="str">
        <f>IFERROR(VLOOKUP(B9257,Tabla_CyP,2,FALSE),"")</f>
        <v/>
      </c>
      <c r="D9257" s="101"/>
      <c r="E9257" s="102"/>
      <c r="F9257" s="100" t="s">
        <v>26</v>
      </c>
      <c r="G9257" s="278" t="str">
        <f>IFERROR(VLOOKUP(B9257,Tabla_CyP,4,FALSE),"")</f>
        <v/>
      </c>
    </row>
    <row r="9258" spans="1:123" ht="24" customHeight="1" x14ac:dyDescent="0.2">
      <c r="A9258" s="276"/>
      <c r="B9258" s="94"/>
      <c r="C9258" s="95"/>
      <c r="D9258" s="101"/>
      <c r="E9258" s="102"/>
      <c r="F9258" s="103"/>
      <c r="G9258" s="277"/>
    </row>
    <row r="9259" spans="1:123" ht="24" customHeight="1" x14ac:dyDescent="0.2">
      <c r="A9259" s="378" t="s">
        <v>507</v>
      </c>
      <c r="B9259" s="379"/>
      <c r="C9259" s="380" t="s">
        <v>0</v>
      </c>
      <c r="D9259" s="380" t="s">
        <v>27</v>
      </c>
      <c r="E9259" s="386" t="s">
        <v>28</v>
      </c>
      <c r="F9259" s="388" t="s">
        <v>29</v>
      </c>
      <c r="G9259" s="388" t="s">
        <v>30</v>
      </c>
    </row>
    <row r="9260" spans="1:123" s="107" customFormat="1" ht="24" customHeight="1" x14ac:dyDescent="0.2">
      <c r="A9260" s="106" t="s">
        <v>508</v>
      </c>
      <c r="B9260" s="106" t="s">
        <v>509</v>
      </c>
      <c r="C9260" s="381"/>
      <c r="D9260" s="381"/>
      <c r="E9260" s="387"/>
      <c r="F9260" s="389"/>
      <c r="G9260" s="389"/>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customHeight="1" x14ac:dyDescent="0.2">
      <c r="A9261" s="279"/>
      <c r="B9261" s="108"/>
      <c r="C9261" s="267" t="s">
        <v>604</v>
      </c>
      <c r="D9261" s="109"/>
      <c r="E9261" s="110"/>
      <c r="F9261" s="111"/>
      <c r="G9261" s="280"/>
    </row>
    <row r="9262" spans="1:123" s="218" customFormat="1"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1">
        <f>ROUND(E9262*F9262,2)</f>
        <v>0</v>
      </c>
    </row>
    <row r="9263" spans="1:123" s="218" customFormat="1"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1">
        <f t="shared" ref="G9263:G9275" si="2780">ROUND(E9263*F9263,2)</f>
        <v>0</v>
      </c>
    </row>
    <row r="9264" spans="1:123" s="218" customFormat="1" ht="24" customHeight="1" x14ac:dyDescent="0.2">
      <c r="A9264" s="213" t="str">
        <f t="shared" si="2776"/>
        <v/>
      </c>
      <c r="B9264" s="211" t="str">
        <f t="shared" si="2779"/>
        <v/>
      </c>
      <c r="C9264" s="212"/>
      <c r="D9264" s="213" t="str">
        <f t="shared" si="2777"/>
        <v/>
      </c>
      <c r="E9264" s="214"/>
      <c r="F9264" s="215">
        <f t="shared" si="2778"/>
        <v>0</v>
      </c>
      <c r="G9264" s="281">
        <f t="shared" si="2780"/>
        <v>0</v>
      </c>
    </row>
    <row r="9265" spans="1:7" s="218" customFormat="1" ht="24" customHeight="1" x14ac:dyDescent="0.2">
      <c r="A9265" s="213" t="str">
        <f t="shared" si="2776"/>
        <v/>
      </c>
      <c r="B9265" s="211" t="str">
        <f t="shared" si="2779"/>
        <v/>
      </c>
      <c r="C9265" s="212"/>
      <c r="D9265" s="213" t="str">
        <f t="shared" si="2777"/>
        <v/>
      </c>
      <c r="E9265" s="214"/>
      <c r="F9265" s="215">
        <f t="shared" si="2778"/>
        <v>0</v>
      </c>
      <c r="G9265" s="281">
        <f t="shared" si="2780"/>
        <v>0</v>
      </c>
    </row>
    <row r="9266" spans="1:7" s="218" customFormat="1" ht="24" customHeight="1" x14ac:dyDescent="0.2">
      <c r="A9266" s="213" t="str">
        <f t="shared" si="2776"/>
        <v/>
      </c>
      <c r="B9266" s="211" t="str">
        <f t="shared" si="2779"/>
        <v/>
      </c>
      <c r="C9266" s="212"/>
      <c r="D9266" s="213" t="str">
        <f t="shared" si="2777"/>
        <v/>
      </c>
      <c r="E9266" s="214"/>
      <c r="F9266" s="215">
        <f t="shared" si="2778"/>
        <v>0</v>
      </c>
      <c r="G9266" s="281">
        <f t="shared" si="2780"/>
        <v>0</v>
      </c>
    </row>
    <row r="9267" spans="1:7" s="218" customFormat="1" ht="24" customHeight="1" x14ac:dyDescent="0.2">
      <c r="A9267" s="213" t="str">
        <f t="shared" si="2776"/>
        <v/>
      </c>
      <c r="B9267" s="211" t="str">
        <f t="shared" si="2779"/>
        <v/>
      </c>
      <c r="C9267" s="212"/>
      <c r="D9267" s="213" t="str">
        <f t="shared" si="2777"/>
        <v/>
      </c>
      <c r="E9267" s="214"/>
      <c r="F9267" s="215">
        <f t="shared" si="2778"/>
        <v>0</v>
      </c>
      <c r="G9267" s="281">
        <f t="shared" si="2780"/>
        <v>0</v>
      </c>
    </row>
    <row r="9268" spans="1:7" s="218" customFormat="1" ht="24" customHeight="1" x14ac:dyDescent="0.2">
      <c r="A9268" s="213" t="str">
        <f t="shared" si="2776"/>
        <v/>
      </c>
      <c r="B9268" s="211" t="str">
        <f t="shared" si="2779"/>
        <v/>
      </c>
      <c r="C9268" s="212"/>
      <c r="D9268" s="213" t="str">
        <f t="shared" si="2777"/>
        <v/>
      </c>
      <c r="E9268" s="214"/>
      <c r="F9268" s="215">
        <f t="shared" si="2778"/>
        <v>0</v>
      </c>
      <c r="G9268" s="281">
        <f t="shared" si="2780"/>
        <v>0</v>
      </c>
    </row>
    <row r="9269" spans="1:7" s="218" customFormat="1" ht="24" customHeight="1" x14ac:dyDescent="0.2">
      <c r="A9269" s="213" t="str">
        <f t="shared" si="2776"/>
        <v/>
      </c>
      <c r="B9269" s="211" t="str">
        <f t="shared" si="2779"/>
        <v/>
      </c>
      <c r="C9269" s="212"/>
      <c r="D9269" s="213" t="str">
        <f t="shared" si="2777"/>
        <v/>
      </c>
      <c r="E9269" s="214"/>
      <c r="F9269" s="215">
        <f t="shared" si="2778"/>
        <v>0</v>
      </c>
      <c r="G9269" s="281">
        <f t="shared" si="2780"/>
        <v>0</v>
      </c>
    </row>
    <row r="9270" spans="1:7" s="218" customFormat="1" ht="24" customHeight="1" x14ac:dyDescent="0.2">
      <c r="A9270" s="213" t="str">
        <f t="shared" si="2776"/>
        <v/>
      </c>
      <c r="B9270" s="211" t="str">
        <f t="shared" si="2779"/>
        <v/>
      </c>
      <c r="C9270" s="212"/>
      <c r="D9270" s="213" t="str">
        <f t="shared" si="2777"/>
        <v/>
      </c>
      <c r="E9270" s="214"/>
      <c r="F9270" s="215">
        <f t="shared" si="2778"/>
        <v>0</v>
      </c>
      <c r="G9270" s="281">
        <f t="shared" si="2780"/>
        <v>0</v>
      </c>
    </row>
    <row r="9271" spans="1:7" s="218" customFormat="1" ht="24" customHeight="1" x14ac:dyDescent="0.2">
      <c r="A9271" s="213" t="str">
        <f t="shared" si="2776"/>
        <v/>
      </c>
      <c r="B9271" s="211" t="str">
        <f t="shared" si="2779"/>
        <v/>
      </c>
      <c r="C9271" s="212"/>
      <c r="D9271" s="213" t="str">
        <f t="shared" si="2777"/>
        <v/>
      </c>
      <c r="E9271" s="214"/>
      <c r="F9271" s="215">
        <f t="shared" si="2778"/>
        <v>0</v>
      </c>
      <c r="G9271" s="281">
        <f t="shared" si="2780"/>
        <v>0</v>
      </c>
    </row>
    <row r="9272" spans="1:7" s="218" customFormat="1" ht="24" customHeight="1" x14ac:dyDescent="0.2">
      <c r="A9272" s="213" t="str">
        <f t="shared" si="2776"/>
        <v/>
      </c>
      <c r="B9272" s="211" t="str">
        <f t="shared" si="2779"/>
        <v/>
      </c>
      <c r="C9272" s="212"/>
      <c r="D9272" s="213" t="str">
        <f t="shared" si="2777"/>
        <v/>
      </c>
      <c r="E9272" s="214"/>
      <c r="F9272" s="215">
        <f t="shared" si="2778"/>
        <v>0</v>
      </c>
      <c r="G9272" s="281">
        <f t="shared" si="2780"/>
        <v>0</v>
      </c>
    </row>
    <row r="9273" spans="1:7" s="218" customFormat="1" ht="24" customHeight="1" x14ac:dyDescent="0.2">
      <c r="A9273" s="213" t="str">
        <f t="shared" si="2776"/>
        <v/>
      </c>
      <c r="B9273" s="211" t="str">
        <f t="shared" si="2779"/>
        <v/>
      </c>
      <c r="C9273" s="212"/>
      <c r="D9273" s="213" t="str">
        <f t="shared" si="2777"/>
        <v/>
      </c>
      <c r="E9273" s="214"/>
      <c r="F9273" s="215">
        <f t="shared" si="2778"/>
        <v>0</v>
      </c>
      <c r="G9273" s="281">
        <f t="shared" si="2780"/>
        <v>0</v>
      </c>
    </row>
    <row r="9274" spans="1:7" s="218" customFormat="1" ht="24" customHeight="1" x14ac:dyDescent="0.2">
      <c r="A9274" s="213" t="str">
        <f t="shared" si="2776"/>
        <v/>
      </c>
      <c r="B9274" s="211" t="str">
        <f t="shared" si="2779"/>
        <v/>
      </c>
      <c r="C9274" s="212"/>
      <c r="D9274" s="213" t="str">
        <f t="shared" si="2777"/>
        <v/>
      </c>
      <c r="E9274" s="214"/>
      <c r="F9274" s="215">
        <f t="shared" si="2778"/>
        <v>0</v>
      </c>
      <c r="G9274" s="281">
        <f t="shared" si="2780"/>
        <v>0</v>
      </c>
    </row>
    <row r="9275" spans="1:7" s="218" customFormat="1" ht="24" customHeight="1" x14ac:dyDescent="0.2">
      <c r="A9275" s="213" t="str">
        <f t="shared" si="2776"/>
        <v/>
      </c>
      <c r="B9275" s="211" t="str">
        <f t="shared" si="2779"/>
        <v/>
      </c>
      <c r="C9275" s="212"/>
      <c r="D9275" s="213" t="str">
        <f t="shared" si="2777"/>
        <v/>
      </c>
      <c r="E9275" s="214"/>
      <c r="F9275" s="216">
        <f t="shared" si="2778"/>
        <v>0</v>
      </c>
      <c r="G9275" s="281">
        <f t="shared" si="2780"/>
        <v>0</v>
      </c>
    </row>
    <row r="9276" spans="1:7" ht="24" customHeight="1" x14ac:dyDescent="0.2">
      <c r="A9276" s="282"/>
      <c r="B9276" s="95"/>
      <c r="C9276" s="95"/>
      <c r="D9276" s="101"/>
      <c r="E9276" s="102"/>
      <c r="F9276" s="268" t="s">
        <v>31</v>
      </c>
      <c r="G9276" s="283">
        <f>SUBTOTAL(9,G9262:G9275)</f>
        <v>0</v>
      </c>
    </row>
    <row r="9277" spans="1:7" ht="24" customHeight="1" x14ac:dyDescent="0.2">
      <c r="A9277" s="282"/>
      <c r="B9277" s="95"/>
      <c r="C9277" s="266" t="s">
        <v>605</v>
      </c>
      <c r="D9277" s="101"/>
      <c r="E9277" s="102"/>
      <c r="F9277" s="103"/>
      <c r="G9277" s="284"/>
    </row>
    <row r="9278" spans="1:7" s="218" customFormat="1"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1">
        <f>ROUND(E9278*F9278,2)</f>
        <v>0</v>
      </c>
    </row>
    <row r="9279" spans="1:7" s="218" customFormat="1" ht="24" customHeight="1" x14ac:dyDescent="0.2">
      <c r="A9279" s="213" t="str">
        <f t="shared" si="2781"/>
        <v/>
      </c>
      <c r="B9279" s="211">
        <f t="shared" si="2782"/>
        <v>0</v>
      </c>
      <c r="C9279" s="212"/>
      <c r="D9279" s="213" t="str">
        <f t="shared" si="2783"/>
        <v/>
      </c>
      <c r="E9279" s="214"/>
      <c r="F9279" s="217">
        <f t="shared" si="2784"/>
        <v>0</v>
      </c>
      <c r="G9279" s="281">
        <f>ROUND(E9279*F9279,2)</f>
        <v>0</v>
      </c>
    </row>
    <row r="9280" spans="1:7" s="218" customFormat="1" ht="24" customHeight="1" x14ac:dyDescent="0.2">
      <c r="A9280" s="213" t="str">
        <f t="shared" si="2781"/>
        <v/>
      </c>
      <c r="B9280" s="211">
        <f t="shared" si="2782"/>
        <v>0</v>
      </c>
      <c r="C9280" s="212"/>
      <c r="D9280" s="213" t="str">
        <f t="shared" si="2783"/>
        <v/>
      </c>
      <c r="E9280" s="214"/>
      <c r="F9280" s="217">
        <f t="shared" si="2784"/>
        <v>0</v>
      </c>
      <c r="G9280" s="281">
        <f t="shared" ref="G9280:G9285" si="2785">ROUND(E9280*F9280,2)</f>
        <v>0</v>
      </c>
    </row>
    <row r="9281" spans="1:7" s="218" customFormat="1" ht="24" customHeight="1" x14ac:dyDescent="0.2">
      <c r="A9281" s="213" t="str">
        <f t="shared" si="2781"/>
        <v/>
      </c>
      <c r="B9281" s="211">
        <f t="shared" si="2782"/>
        <v>0</v>
      </c>
      <c r="C9281" s="212"/>
      <c r="D9281" s="213" t="str">
        <f t="shared" si="2783"/>
        <v/>
      </c>
      <c r="E9281" s="214"/>
      <c r="F9281" s="217">
        <f t="shared" si="2784"/>
        <v>0</v>
      </c>
      <c r="G9281" s="281">
        <f t="shared" si="2785"/>
        <v>0</v>
      </c>
    </row>
    <row r="9282" spans="1:7" s="218" customFormat="1" ht="24" customHeight="1" x14ac:dyDescent="0.2">
      <c r="A9282" s="213" t="str">
        <f t="shared" si="2781"/>
        <v/>
      </c>
      <c r="B9282" s="211">
        <f t="shared" si="2782"/>
        <v>0</v>
      </c>
      <c r="C9282" s="212"/>
      <c r="D9282" s="213" t="str">
        <f t="shared" si="2783"/>
        <v/>
      </c>
      <c r="E9282" s="214"/>
      <c r="F9282" s="215">
        <f t="shared" si="2784"/>
        <v>0</v>
      </c>
      <c r="G9282" s="281">
        <f t="shared" si="2785"/>
        <v>0</v>
      </c>
    </row>
    <row r="9283" spans="1:7" s="218" customFormat="1" ht="24" customHeight="1" x14ac:dyDescent="0.2">
      <c r="A9283" s="213" t="str">
        <f t="shared" si="2781"/>
        <v/>
      </c>
      <c r="B9283" s="211">
        <f t="shared" si="2782"/>
        <v>0</v>
      </c>
      <c r="C9283" s="212"/>
      <c r="D9283" s="213" t="str">
        <f t="shared" si="2783"/>
        <v/>
      </c>
      <c r="E9283" s="214"/>
      <c r="F9283" s="215">
        <f t="shared" si="2784"/>
        <v>0</v>
      </c>
      <c r="G9283" s="281">
        <f t="shared" si="2785"/>
        <v>0</v>
      </c>
    </row>
    <row r="9284" spans="1:7" s="218" customFormat="1" ht="24" customHeight="1" x14ac:dyDescent="0.2">
      <c r="A9284" s="213" t="str">
        <f t="shared" si="2781"/>
        <v/>
      </c>
      <c r="B9284" s="211">
        <f t="shared" si="2782"/>
        <v>0</v>
      </c>
      <c r="C9284" s="212"/>
      <c r="D9284" s="213" t="str">
        <f t="shared" si="2783"/>
        <v/>
      </c>
      <c r="E9284" s="214"/>
      <c r="F9284" s="215">
        <f t="shared" si="2784"/>
        <v>0</v>
      </c>
      <c r="G9284" s="281">
        <f t="shared" si="2785"/>
        <v>0</v>
      </c>
    </row>
    <row r="9285" spans="1:7" s="218" customFormat="1" ht="24" customHeight="1" x14ac:dyDescent="0.2">
      <c r="A9285" s="213" t="str">
        <f t="shared" si="2781"/>
        <v/>
      </c>
      <c r="B9285" s="211">
        <f t="shared" si="2782"/>
        <v>0</v>
      </c>
      <c r="C9285" s="212"/>
      <c r="D9285" s="213" t="str">
        <f t="shared" si="2783"/>
        <v/>
      </c>
      <c r="E9285" s="214"/>
      <c r="F9285" s="215">
        <f t="shared" si="2784"/>
        <v>0</v>
      </c>
      <c r="G9285" s="281">
        <f t="shared" si="2785"/>
        <v>0</v>
      </c>
    </row>
    <row r="9286" spans="1:7" ht="24" customHeight="1" x14ac:dyDescent="0.2">
      <c r="A9286" s="282"/>
      <c r="B9286" s="95"/>
      <c r="C9286" s="95"/>
      <c r="D9286" s="101"/>
      <c r="E9286" s="102"/>
      <c r="F9286" s="268" t="s">
        <v>32</v>
      </c>
      <c r="G9286" s="283">
        <f>SUBTOTAL(9,G9278:G9285)</f>
        <v>0</v>
      </c>
    </row>
    <row r="9287" spans="1:7" ht="24" customHeight="1" x14ac:dyDescent="0.2">
      <c r="A9287" s="282"/>
      <c r="B9287" s="95"/>
      <c r="C9287" s="266" t="s">
        <v>606</v>
      </c>
      <c r="D9287" s="101"/>
      <c r="E9287" s="102"/>
      <c r="F9287" s="103"/>
      <c r="G9287" s="284"/>
    </row>
    <row r="9288" spans="1:7" s="218" customFormat="1"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1">
        <f t="shared" ref="G9288:G9296" si="2790">ROUND(E9288*F9288,2)</f>
        <v>0</v>
      </c>
    </row>
    <row r="9289" spans="1:7" s="218" customFormat="1" ht="24" customHeight="1" x14ac:dyDescent="0.2">
      <c r="A9289" s="213" t="str">
        <f t="shared" si="2786"/>
        <v/>
      </c>
      <c r="B9289" s="211" t="str">
        <f t="shared" si="2787"/>
        <v/>
      </c>
      <c r="C9289" s="212"/>
      <c r="D9289" s="213" t="str">
        <f t="shared" si="2788"/>
        <v/>
      </c>
      <c r="E9289" s="214"/>
      <c r="F9289" s="215">
        <f t="shared" si="2789"/>
        <v>0</v>
      </c>
      <c r="G9289" s="281">
        <f t="shared" si="2790"/>
        <v>0</v>
      </c>
    </row>
    <row r="9290" spans="1:7" s="218" customFormat="1" ht="24" customHeight="1" x14ac:dyDescent="0.2">
      <c r="A9290" s="213" t="str">
        <f t="shared" si="2786"/>
        <v/>
      </c>
      <c r="B9290" s="211" t="str">
        <f t="shared" si="2787"/>
        <v/>
      </c>
      <c r="C9290" s="212"/>
      <c r="D9290" s="213" t="str">
        <f t="shared" si="2788"/>
        <v/>
      </c>
      <c r="E9290" s="214"/>
      <c r="F9290" s="215">
        <f t="shared" si="2789"/>
        <v>0</v>
      </c>
      <c r="G9290" s="281">
        <f t="shared" si="2790"/>
        <v>0</v>
      </c>
    </row>
    <row r="9291" spans="1:7" s="218" customFormat="1" ht="24" customHeight="1" x14ac:dyDescent="0.2">
      <c r="A9291" s="213" t="str">
        <f t="shared" si="2786"/>
        <v/>
      </c>
      <c r="B9291" s="211" t="str">
        <f t="shared" si="2787"/>
        <v/>
      </c>
      <c r="C9291" s="212"/>
      <c r="D9291" s="213" t="str">
        <f t="shared" si="2788"/>
        <v/>
      </c>
      <c r="E9291" s="214"/>
      <c r="F9291" s="215">
        <f t="shared" si="2789"/>
        <v>0</v>
      </c>
      <c r="G9291" s="281">
        <f t="shared" si="2790"/>
        <v>0</v>
      </c>
    </row>
    <row r="9292" spans="1:7" s="218" customFormat="1" ht="24" customHeight="1" x14ac:dyDescent="0.2">
      <c r="A9292" s="213" t="str">
        <f t="shared" si="2786"/>
        <v/>
      </c>
      <c r="B9292" s="211" t="str">
        <f t="shared" si="2787"/>
        <v/>
      </c>
      <c r="C9292" s="212"/>
      <c r="D9292" s="213" t="str">
        <f t="shared" si="2788"/>
        <v/>
      </c>
      <c r="E9292" s="214"/>
      <c r="F9292" s="215">
        <f t="shared" si="2789"/>
        <v>0</v>
      </c>
      <c r="G9292" s="281">
        <f t="shared" si="2790"/>
        <v>0</v>
      </c>
    </row>
    <row r="9293" spans="1:7" s="218" customFormat="1" ht="24" customHeight="1" x14ac:dyDescent="0.2">
      <c r="A9293" s="213" t="str">
        <f t="shared" si="2786"/>
        <v/>
      </c>
      <c r="B9293" s="211" t="str">
        <f t="shared" si="2787"/>
        <v/>
      </c>
      <c r="C9293" s="212"/>
      <c r="D9293" s="213" t="str">
        <f t="shared" si="2788"/>
        <v/>
      </c>
      <c r="E9293" s="214"/>
      <c r="F9293" s="215">
        <f t="shared" si="2789"/>
        <v>0</v>
      </c>
      <c r="G9293" s="281">
        <f t="shared" si="2790"/>
        <v>0</v>
      </c>
    </row>
    <row r="9294" spans="1:7" s="218" customFormat="1" ht="24" customHeight="1" x14ac:dyDescent="0.2">
      <c r="A9294" s="213" t="str">
        <f t="shared" si="2786"/>
        <v/>
      </c>
      <c r="B9294" s="211" t="str">
        <f t="shared" si="2787"/>
        <v/>
      </c>
      <c r="C9294" s="212"/>
      <c r="D9294" s="213" t="str">
        <f t="shared" si="2788"/>
        <v/>
      </c>
      <c r="E9294" s="214"/>
      <c r="F9294" s="215">
        <f t="shared" si="2789"/>
        <v>0</v>
      </c>
      <c r="G9294" s="281">
        <f t="shared" si="2790"/>
        <v>0</v>
      </c>
    </row>
    <row r="9295" spans="1:7" s="218" customFormat="1" ht="24" customHeight="1" x14ac:dyDescent="0.2">
      <c r="A9295" s="213" t="str">
        <f t="shared" si="2786"/>
        <v/>
      </c>
      <c r="B9295" s="211" t="str">
        <f t="shared" si="2787"/>
        <v/>
      </c>
      <c r="C9295" s="212"/>
      <c r="D9295" s="213" t="str">
        <f t="shared" si="2788"/>
        <v/>
      </c>
      <c r="E9295" s="214"/>
      <c r="F9295" s="215">
        <f t="shared" si="2789"/>
        <v>0</v>
      </c>
      <c r="G9295" s="281">
        <f t="shared" si="2790"/>
        <v>0</v>
      </c>
    </row>
    <row r="9296" spans="1:7" s="218" customFormat="1" ht="24" customHeight="1" x14ac:dyDescent="0.2">
      <c r="A9296" s="213" t="str">
        <f t="shared" si="2786"/>
        <v/>
      </c>
      <c r="B9296" s="211" t="str">
        <f t="shared" si="2787"/>
        <v/>
      </c>
      <c r="C9296" s="212"/>
      <c r="D9296" s="213" t="str">
        <f t="shared" si="2788"/>
        <v/>
      </c>
      <c r="E9296" s="214"/>
      <c r="F9296" s="215">
        <f t="shared" si="2789"/>
        <v>0</v>
      </c>
      <c r="G9296" s="281">
        <f t="shared" si="2790"/>
        <v>0</v>
      </c>
    </row>
    <row r="9297" spans="1:123" ht="24" customHeight="1" x14ac:dyDescent="0.2">
      <c r="A9297" s="285"/>
      <c r="B9297" s="101"/>
      <c r="C9297" s="95"/>
      <c r="D9297" s="101"/>
      <c r="E9297" s="102"/>
      <c r="F9297" s="268" t="s">
        <v>33</v>
      </c>
      <c r="G9297" s="283">
        <f>SUBTOTAL(9,G9288:G9296)</f>
        <v>0</v>
      </c>
    </row>
    <row r="9298" spans="1:123" ht="24" customHeight="1" x14ac:dyDescent="0.2">
      <c r="A9298" s="286"/>
      <c r="B9298" s="101"/>
      <c r="C9298" s="95"/>
      <c r="D9298" s="101"/>
      <c r="E9298" s="102"/>
      <c r="F9298" s="103"/>
      <c r="G9298" s="284"/>
    </row>
    <row r="9299" spans="1:123" ht="24" customHeight="1" x14ac:dyDescent="0.2">
      <c r="A9299" s="287" t="str">
        <f>B9257</f>
        <v/>
      </c>
      <c r="B9299" s="288" t="str">
        <f>C9257</f>
        <v/>
      </c>
      <c r="C9299" s="109"/>
      <c r="D9299" s="109" t="s">
        <v>34</v>
      </c>
      <c r="E9299" s="110"/>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7" t="str">
        <f>Comitente</f>
        <v>CA.ME. SAN JUAN SOCIEDAD DEL ESTADO</v>
      </c>
      <c r="C9302" s="92"/>
      <c r="D9302" s="98"/>
      <c r="E9302" s="98"/>
      <c r="F9302" s="99"/>
      <c r="G9302" s="273"/>
    </row>
    <row r="9303" spans="1:123" ht="24" customHeight="1" x14ac:dyDescent="0.2">
      <c r="A9303" s="272" t="s">
        <v>603</v>
      </c>
      <c r="B9303" s="97">
        <f>Contratista</f>
        <v>0</v>
      </c>
      <c r="C9303" s="93"/>
      <c r="D9303" s="93"/>
      <c r="E9303" s="93"/>
      <c r="F9303" s="100"/>
      <c r="G9303" s="274"/>
    </row>
    <row r="9304" spans="1:123" ht="24" customHeight="1" x14ac:dyDescent="0.2">
      <c r="A9304" s="272" t="s">
        <v>24</v>
      </c>
      <c r="B9304" s="97" t="str">
        <f>Obra</f>
        <v>CIERRE PERIMETRAL - OBRA CIVIL Ca.Me. SAN JUAN S.E.</v>
      </c>
      <c r="C9304" s="93"/>
      <c r="D9304" s="93"/>
      <c r="E9304" s="93"/>
      <c r="F9304" s="100" t="s">
        <v>38</v>
      </c>
      <c r="G9304" s="275">
        <f>Fecha_Base</f>
        <v>44711</v>
      </c>
    </row>
    <row r="9305" spans="1:123" ht="24" customHeight="1" x14ac:dyDescent="0.2">
      <c r="A9305" s="276" t="s">
        <v>601</v>
      </c>
      <c r="B9305" s="94" t="str">
        <f>Ubicación</f>
        <v>DEPARTAMENTO SARMIENTO</v>
      </c>
      <c r="C9305" s="94"/>
      <c r="D9305" s="101"/>
      <c r="E9305" s="102"/>
      <c r="F9305" s="103"/>
      <c r="G9305" s="277"/>
    </row>
    <row r="9306" spans="1:123" ht="24" customHeight="1" x14ac:dyDescent="0.2">
      <c r="A9306" s="276" t="s">
        <v>39</v>
      </c>
      <c r="B9306" s="104" t="str">
        <f>IFERROR(VALUE(LEFT(B9307,FIND(".",B9307)-1)),"")</f>
        <v/>
      </c>
      <c r="C9306" s="95" t="str">
        <f>IFERROR(VLOOKUP(B9306,Tabla_CyP,2,FALSE),"")</f>
        <v/>
      </c>
      <c r="D9306" s="95"/>
      <c r="E9306" s="102"/>
      <c r="F9306" s="103"/>
      <c r="G9306" s="277"/>
    </row>
    <row r="9307" spans="1:123" ht="24" customHeight="1" x14ac:dyDescent="0.2">
      <c r="A9307" s="276" t="s">
        <v>25</v>
      </c>
      <c r="B9307" s="105" t="str">
        <f>IFERROR(VLOOKUP(COUNTIF($A$1:A9307,"ANALISIS DE PRECIOS"),Tabla_NumeroItem,2,FALSE),"")</f>
        <v/>
      </c>
      <c r="C9307" s="95" t="str">
        <f>IFERROR(VLOOKUP(B9307,Tabla_CyP,2,FALSE),"")</f>
        <v/>
      </c>
      <c r="D9307" s="101"/>
      <c r="E9307" s="102"/>
      <c r="F9307" s="100" t="s">
        <v>26</v>
      </c>
      <c r="G9307" s="278" t="str">
        <f>IFERROR(VLOOKUP(B9307,Tabla_CyP,4,FALSE),"")</f>
        <v/>
      </c>
    </row>
    <row r="9308" spans="1:123" ht="24" customHeight="1" x14ac:dyDescent="0.2">
      <c r="A9308" s="276"/>
      <c r="B9308" s="94"/>
      <c r="C9308" s="95"/>
      <c r="D9308" s="101"/>
      <c r="E9308" s="102"/>
      <c r="F9308" s="103"/>
      <c r="G9308" s="277"/>
    </row>
    <row r="9309" spans="1:123" ht="24" customHeight="1" x14ac:dyDescent="0.2">
      <c r="A9309" s="378" t="s">
        <v>507</v>
      </c>
      <c r="B9309" s="379"/>
      <c r="C9309" s="380" t="s">
        <v>0</v>
      </c>
      <c r="D9309" s="380" t="s">
        <v>27</v>
      </c>
      <c r="E9309" s="386" t="s">
        <v>28</v>
      </c>
      <c r="F9309" s="388" t="s">
        <v>29</v>
      </c>
      <c r="G9309" s="388" t="s">
        <v>30</v>
      </c>
    </row>
    <row r="9310" spans="1:123" s="107" customFormat="1" ht="24" customHeight="1" x14ac:dyDescent="0.2">
      <c r="A9310" s="106" t="s">
        <v>508</v>
      </c>
      <c r="B9310" s="106" t="s">
        <v>509</v>
      </c>
      <c r="C9310" s="381"/>
      <c r="D9310" s="381"/>
      <c r="E9310" s="387"/>
      <c r="F9310" s="389"/>
      <c r="G9310" s="389"/>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customHeight="1" x14ac:dyDescent="0.2">
      <c r="A9311" s="279"/>
      <c r="B9311" s="108"/>
      <c r="C9311" s="267" t="s">
        <v>604</v>
      </c>
      <c r="D9311" s="109"/>
      <c r="E9311" s="110"/>
      <c r="F9311" s="111"/>
      <c r="G9311" s="280"/>
    </row>
    <row r="9312" spans="1:123" s="218" customFormat="1"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1">
        <f>ROUND(E9312*F9312,2)</f>
        <v>0</v>
      </c>
    </row>
    <row r="9313" spans="1:7" s="218" customFormat="1"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1">
        <f t="shared" ref="G9313:G9325" si="2795">ROUND(E9313*F9313,2)</f>
        <v>0</v>
      </c>
    </row>
    <row r="9314" spans="1:7" s="218" customFormat="1" ht="24" customHeight="1" x14ac:dyDescent="0.2">
      <c r="A9314" s="213" t="str">
        <f t="shared" si="2791"/>
        <v/>
      </c>
      <c r="B9314" s="211" t="str">
        <f t="shared" si="2794"/>
        <v/>
      </c>
      <c r="C9314" s="212"/>
      <c r="D9314" s="213" t="str">
        <f t="shared" si="2792"/>
        <v/>
      </c>
      <c r="E9314" s="214"/>
      <c r="F9314" s="215">
        <f t="shared" si="2793"/>
        <v>0</v>
      </c>
      <c r="G9314" s="281">
        <f t="shared" si="2795"/>
        <v>0</v>
      </c>
    </row>
    <row r="9315" spans="1:7" s="218" customFormat="1" ht="24" customHeight="1" x14ac:dyDescent="0.2">
      <c r="A9315" s="213" t="str">
        <f t="shared" si="2791"/>
        <v/>
      </c>
      <c r="B9315" s="211" t="str">
        <f t="shared" si="2794"/>
        <v/>
      </c>
      <c r="C9315" s="212"/>
      <c r="D9315" s="213" t="str">
        <f t="shared" si="2792"/>
        <v/>
      </c>
      <c r="E9315" s="214"/>
      <c r="F9315" s="215">
        <f t="shared" si="2793"/>
        <v>0</v>
      </c>
      <c r="G9315" s="281">
        <f t="shared" si="2795"/>
        <v>0</v>
      </c>
    </row>
    <row r="9316" spans="1:7" s="218" customFormat="1" ht="24" customHeight="1" x14ac:dyDescent="0.2">
      <c r="A9316" s="213" t="str">
        <f t="shared" si="2791"/>
        <v/>
      </c>
      <c r="B9316" s="211" t="str">
        <f t="shared" si="2794"/>
        <v/>
      </c>
      <c r="C9316" s="212"/>
      <c r="D9316" s="213" t="str">
        <f t="shared" si="2792"/>
        <v/>
      </c>
      <c r="E9316" s="214"/>
      <c r="F9316" s="215">
        <f t="shared" si="2793"/>
        <v>0</v>
      </c>
      <c r="G9316" s="281">
        <f t="shared" si="2795"/>
        <v>0</v>
      </c>
    </row>
    <row r="9317" spans="1:7" s="218" customFormat="1" ht="24" customHeight="1" x14ac:dyDescent="0.2">
      <c r="A9317" s="213" t="str">
        <f t="shared" si="2791"/>
        <v/>
      </c>
      <c r="B9317" s="211" t="str">
        <f t="shared" si="2794"/>
        <v/>
      </c>
      <c r="C9317" s="212"/>
      <c r="D9317" s="213" t="str">
        <f t="shared" si="2792"/>
        <v/>
      </c>
      <c r="E9317" s="214"/>
      <c r="F9317" s="215">
        <f t="shared" si="2793"/>
        <v>0</v>
      </c>
      <c r="G9317" s="281">
        <f t="shared" si="2795"/>
        <v>0</v>
      </c>
    </row>
    <row r="9318" spans="1:7" s="218" customFormat="1" ht="24" customHeight="1" x14ac:dyDescent="0.2">
      <c r="A9318" s="213" t="str">
        <f t="shared" si="2791"/>
        <v/>
      </c>
      <c r="B9318" s="211" t="str">
        <f t="shared" si="2794"/>
        <v/>
      </c>
      <c r="C9318" s="212"/>
      <c r="D9318" s="213" t="str">
        <f t="shared" si="2792"/>
        <v/>
      </c>
      <c r="E9318" s="214"/>
      <c r="F9318" s="215">
        <f t="shared" si="2793"/>
        <v>0</v>
      </c>
      <c r="G9318" s="281">
        <f t="shared" si="2795"/>
        <v>0</v>
      </c>
    </row>
    <row r="9319" spans="1:7" s="218" customFormat="1" ht="24" customHeight="1" x14ac:dyDescent="0.2">
      <c r="A9319" s="213" t="str">
        <f t="shared" si="2791"/>
        <v/>
      </c>
      <c r="B9319" s="211" t="str">
        <f t="shared" si="2794"/>
        <v/>
      </c>
      <c r="C9319" s="212"/>
      <c r="D9319" s="213" t="str">
        <f t="shared" si="2792"/>
        <v/>
      </c>
      <c r="E9319" s="214"/>
      <c r="F9319" s="215">
        <f t="shared" si="2793"/>
        <v>0</v>
      </c>
      <c r="G9319" s="281">
        <f t="shared" si="2795"/>
        <v>0</v>
      </c>
    </row>
    <row r="9320" spans="1:7" s="218" customFormat="1" ht="24" customHeight="1" x14ac:dyDescent="0.2">
      <c r="A9320" s="213" t="str">
        <f t="shared" si="2791"/>
        <v/>
      </c>
      <c r="B9320" s="211" t="str">
        <f t="shared" si="2794"/>
        <v/>
      </c>
      <c r="C9320" s="212"/>
      <c r="D9320" s="213" t="str">
        <f t="shared" si="2792"/>
        <v/>
      </c>
      <c r="E9320" s="214"/>
      <c r="F9320" s="215">
        <f t="shared" si="2793"/>
        <v>0</v>
      </c>
      <c r="G9320" s="281">
        <f t="shared" si="2795"/>
        <v>0</v>
      </c>
    </row>
    <row r="9321" spans="1:7" s="218" customFormat="1" ht="24" customHeight="1" x14ac:dyDescent="0.2">
      <c r="A9321" s="213" t="str">
        <f t="shared" si="2791"/>
        <v/>
      </c>
      <c r="B9321" s="211" t="str">
        <f t="shared" si="2794"/>
        <v/>
      </c>
      <c r="C9321" s="212"/>
      <c r="D9321" s="213" t="str">
        <f t="shared" si="2792"/>
        <v/>
      </c>
      <c r="E9321" s="214"/>
      <c r="F9321" s="215">
        <f t="shared" si="2793"/>
        <v>0</v>
      </c>
      <c r="G9321" s="281">
        <f t="shared" si="2795"/>
        <v>0</v>
      </c>
    </row>
    <row r="9322" spans="1:7" s="218" customFormat="1" ht="24" customHeight="1" x14ac:dyDescent="0.2">
      <c r="A9322" s="213" t="str">
        <f t="shared" si="2791"/>
        <v/>
      </c>
      <c r="B9322" s="211" t="str">
        <f t="shared" si="2794"/>
        <v/>
      </c>
      <c r="C9322" s="212"/>
      <c r="D9322" s="213" t="str">
        <f t="shared" si="2792"/>
        <v/>
      </c>
      <c r="E9322" s="214"/>
      <c r="F9322" s="215">
        <f t="shared" si="2793"/>
        <v>0</v>
      </c>
      <c r="G9322" s="281">
        <f t="shared" si="2795"/>
        <v>0</v>
      </c>
    </row>
    <row r="9323" spans="1:7" s="218" customFormat="1" ht="24" customHeight="1" x14ac:dyDescent="0.2">
      <c r="A9323" s="213" t="str">
        <f t="shared" si="2791"/>
        <v/>
      </c>
      <c r="B9323" s="211" t="str">
        <f t="shared" si="2794"/>
        <v/>
      </c>
      <c r="C9323" s="212"/>
      <c r="D9323" s="213" t="str">
        <f t="shared" si="2792"/>
        <v/>
      </c>
      <c r="E9323" s="214"/>
      <c r="F9323" s="215">
        <f t="shared" si="2793"/>
        <v>0</v>
      </c>
      <c r="G9323" s="281">
        <f t="shared" si="2795"/>
        <v>0</v>
      </c>
    </row>
    <row r="9324" spans="1:7" s="218" customFormat="1" ht="24" customHeight="1" x14ac:dyDescent="0.2">
      <c r="A9324" s="213" t="str">
        <f t="shared" si="2791"/>
        <v/>
      </c>
      <c r="B9324" s="211" t="str">
        <f t="shared" si="2794"/>
        <v/>
      </c>
      <c r="C9324" s="212"/>
      <c r="D9324" s="213" t="str">
        <f t="shared" si="2792"/>
        <v/>
      </c>
      <c r="E9324" s="214"/>
      <c r="F9324" s="215">
        <f t="shared" si="2793"/>
        <v>0</v>
      </c>
      <c r="G9324" s="281">
        <f t="shared" si="2795"/>
        <v>0</v>
      </c>
    </row>
    <row r="9325" spans="1:7" s="218" customFormat="1" ht="24" customHeight="1" x14ac:dyDescent="0.2">
      <c r="A9325" s="213" t="str">
        <f t="shared" si="2791"/>
        <v/>
      </c>
      <c r="B9325" s="211" t="str">
        <f t="shared" si="2794"/>
        <v/>
      </c>
      <c r="C9325" s="212"/>
      <c r="D9325" s="213" t="str">
        <f t="shared" si="2792"/>
        <v/>
      </c>
      <c r="E9325" s="214"/>
      <c r="F9325" s="216">
        <f t="shared" si="2793"/>
        <v>0</v>
      </c>
      <c r="G9325" s="281">
        <f t="shared" si="2795"/>
        <v>0</v>
      </c>
    </row>
    <row r="9326" spans="1:7" ht="24" customHeight="1" x14ac:dyDescent="0.2">
      <c r="A9326" s="282"/>
      <c r="B9326" s="95"/>
      <c r="C9326" s="95"/>
      <c r="D9326" s="101"/>
      <c r="E9326" s="102"/>
      <c r="F9326" s="268" t="s">
        <v>31</v>
      </c>
      <c r="G9326" s="283">
        <f>SUBTOTAL(9,G9312:G9325)</f>
        <v>0</v>
      </c>
    </row>
    <row r="9327" spans="1:7" ht="24" customHeight="1" x14ac:dyDescent="0.2">
      <c r="A9327" s="282"/>
      <c r="B9327" s="95"/>
      <c r="C9327" s="266" t="s">
        <v>605</v>
      </c>
      <c r="D9327" s="101"/>
      <c r="E9327" s="102"/>
      <c r="F9327" s="103"/>
      <c r="G9327" s="284"/>
    </row>
    <row r="9328" spans="1:7" s="218" customFormat="1"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1">
        <f>ROUND(E9328*F9328,2)</f>
        <v>0</v>
      </c>
    </row>
    <row r="9329" spans="1:7" s="218" customFormat="1" ht="24" customHeight="1" x14ac:dyDescent="0.2">
      <c r="A9329" s="213" t="str">
        <f t="shared" si="2796"/>
        <v/>
      </c>
      <c r="B9329" s="211">
        <f t="shared" si="2797"/>
        <v>0</v>
      </c>
      <c r="C9329" s="212"/>
      <c r="D9329" s="213" t="str">
        <f t="shared" si="2798"/>
        <v/>
      </c>
      <c r="E9329" s="214"/>
      <c r="F9329" s="217">
        <f t="shared" si="2799"/>
        <v>0</v>
      </c>
      <c r="G9329" s="281">
        <f>ROUND(E9329*F9329,2)</f>
        <v>0</v>
      </c>
    </row>
    <row r="9330" spans="1:7" s="218" customFormat="1" ht="24" customHeight="1" x14ac:dyDescent="0.2">
      <c r="A9330" s="213" t="str">
        <f t="shared" si="2796"/>
        <v/>
      </c>
      <c r="B9330" s="211">
        <f t="shared" si="2797"/>
        <v>0</v>
      </c>
      <c r="C9330" s="212"/>
      <c r="D9330" s="213" t="str">
        <f t="shared" si="2798"/>
        <v/>
      </c>
      <c r="E9330" s="214"/>
      <c r="F9330" s="217">
        <f t="shared" si="2799"/>
        <v>0</v>
      </c>
      <c r="G9330" s="281">
        <f t="shared" ref="G9330:G9335" si="2800">ROUND(E9330*F9330,2)</f>
        <v>0</v>
      </c>
    </row>
    <row r="9331" spans="1:7" s="218" customFormat="1" ht="24" customHeight="1" x14ac:dyDescent="0.2">
      <c r="A9331" s="213" t="str">
        <f t="shared" si="2796"/>
        <v/>
      </c>
      <c r="B9331" s="211">
        <f t="shared" si="2797"/>
        <v>0</v>
      </c>
      <c r="C9331" s="212"/>
      <c r="D9331" s="213" t="str">
        <f t="shared" si="2798"/>
        <v/>
      </c>
      <c r="E9331" s="214"/>
      <c r="F9331" s="217">
        <f t="shared" si="2799"/>
        <v>0</v>
      </c>
      <c r="G9331" s="281">
        <f t="shared" si="2800"/>
        <v>0</v>
      </c>
    </row>
    <row r="9332" spans="1:7" s="218" customFormat="1" ht="24" customHeight="1" x14ac:dyDescent="0.2">
      <c r="A9332" s="213" t="str">
        <f t="shared" si="2796"/>
        <v/>
      </c>
      <c r="B9332" s="211">
        <f t="shared" si="2797"/>
        <v>0</v>
      </c>
      <c r="C9332" s="212"/>
      <c r="D9332" s="213" t="str">
        <f t="shared" si="2798"/>
        <v/>
      </c>
      <c r="E9332" s="214"/>
      <c r="F9332" s="215">
        <f t="shared" si="2799"/>
        <v>0</v>
      </c>
      <c r="G9332" s="281">
        <f t="shared" si="2800"/>
        <v>0</v>
      </c>
    </row>
    <row r="9333" spans="1:7" s="218" customFormat="1" ht="24" customHeight="1" x14ac:dyDescent="0.2">
      <c r="A9333" s="213" t="str">
        <f t="shared" si="2796"/>
        <v/>
      </c>
      <c r="B9333" s="211">
        <f t="shared" si="2797"/>
        <v>0</v>
      </c>
      <c r="C9333" s="212"/>
      <c r="D9333" s="213" t="str">
        <f t="shared" si="2798"/>
        <v/>
      </c>
      <c r="E9333" s="214"/>
      <c r="F9333" s="215">
        <f t="shared" si="2799"/>
        <v>0</v>
      </c>
      <c r="G9333" s="281">
        <f t="shared" si="2800"/>
        <v>0</v>
      </c>
    </row>
    <row r="9334" spans="1:7" s="218" customFormat="1" ht="24" customHeight="1" x14ac:dyDescent="0.2">
      <c r="A9334" s="213" t="str">
        <f t="shared" si="2796"/>
        <v/>
      </c>
      <c r="B9334" s="211">
        <f t="shared" si="2797"/>
        <v>0</v>
      </c>
      <c r="C9334" s="212"/>
      <c r="D9334" s="213" t="str">
        <f t="shared" si="2798"/>
        <v/>
      </c>
      <c r="E9334" s="214"/>
      <c r="F9334" s="215">
        <f t="shared" si="2799"/>
        <v>0</v>
      </c>
      <c r="G9334" s="281">
        <f t="shared" si="2800"/>
        <v>0</v>
      </c>
    </row>
    <row r="9335" spans="1:7" s="218" customFormat="1" ht="24" customHeight="1" x14ac:dyDescent="0.2">
      <c r="A9335" s="213" t="str">
        <f t="shared" si="2796"/>
        <v/>
      </c>
      <c r="B9335" s="211">
        <f t="shared" si="2797"/>
        <v>0</v>
      </c>
      <c r="C9335" s="212"/>
      <c r="D9335" s="213" t="str">
        <f t="shared" si="2798"/>
        <v/>
      </c>
      <c r="E9335" s="214"/>
      <c r="F9335" s="215">
        <f t="shared" si="2799"/>
        <v>0</v>
      </c>
      <c r="G9335" s="281">
        <f t="shared" si="2800"/>
        <v>0</v>
      </c>
    </row>
    <row r="9336" spans="1:7" ht="24" customHeight="1" x14ac:dyDescent="0.2">
      <c r="A9336" s="282"/>
      <c r="B9336" s="95"/>
      <c r="C9336" s="95"/>
      <c r="D9336" s="101"/>
      <c r="E9336" s="102"/>
      <c r="F9336" s="268" t="s">
        <v>32</v>
      </c>
      <c r="G9336" s="283">
        <f>SUBTOTAL(9,G9328:G9335)</f>
        <v>0</v>
      </c>
    </row>
    <row r="9337" spans="1:7" ht="24" customHeight="1" x14ac:dyDescent="0.2">
      <c r="A9337" s="282"/>
      <c r="B9337" s="95"/>
      <c r="C9337" s="266" t="s">
        <v>606</v>
      </c>
      <c r="D9337" s="101"/>
      <c r="E9337" s="102"/>
      <c r="F9337" s="103"/>
      <c r="G9337" s="284"/>
    </row>
    <row r="9338" spans="1:7" s="218" customFormat="1"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1">
        <f t="shared" ref="G9338:G9346" si="2805">ROUND(E9338*F9338,2)</f>
        <v>0</v>
      </c>
    </row>
    <row r="9339" spans="1:7" s="218" customFormat="1" ht="24" customHeight="1" x14ac:dyDescent="0.2">
      <c r="A9339" s="213" t="str">
        <f t="shared" si="2801"/>
        <v/>
      </c>
      <c r="B9339" s="211" t="str">
        <f t="shared" si="2802"/>
        <v/>
      </c>
      <c r="C9339" s="212"/>
      <c r="D9339" s="213" t="str">
        <f t="shared" si="2803"/>
        <v/>
      </c>
      <c r="E9339" s="214"/>
      <c r="F9339" s="215">
        <f t="shared" si="2804"/>
        <v>0</v>
      </c>
      <c r="G9339" s="281">
        <f t="shared" si="2805"/>
        <v>0</v>
      </c>
    </row>
    <row r="9340" spans="1:7" s="218" customFormat="1" ht="24" customHeight="1" x14ac:dyDescent="0.2">
      <c r="A9340" s="213" t="str">
        <f t="shared" si="2801"/>
        <v/>
      </c>
      <c r="B9340" s="211" t="str">
        <f t="shared" si="2802"/>
        <v/>
      </c>
      <c r="C9340" s="212"/>
      <c r="D9340" s="213" t="str">
        <f t="shared" si="2803"/>
        <v/>
      </c>
      <c r="E9340" s="214"/>
      <c r="F9340" s="215">
        <f t="shared" si="2804"/>
        <v>0</v>
      </c>
      <c r="G9340" s="281">
        <f t="shared" si="2805"/>
        <v>0</v>
      </c>
    </row>
    <row r="9341" spans="1:7" s="218" customFormat="1" ht="24" customHeight="1" x14ac:dyDescent="0.2">
      <c r="A9341" s="213" t="str">
        <f t="shared" si="2801"/>
        <v/>
      </c>
      <c r="B9341" s="211" t="str">
        <f t="shared" si="2802"/>
        <v/>
      </c>
      <c r="C9341" s="212"/>
      <c r="D9341" s="213" t="str">
        <f t="shared" si="2803"/>
        <v/>
      </c>
      <c r="E9341" s="214"/>
      <c r="F9341" s="215">
        <f t="shared" si="2804"/>
        <v>0</v>
      </c>
      <c r="G9341" s="281">
        <f t="shared" si="2805"/>
        <v>0</v>
      </c>
    </row>
    <row r="9342" spans="1:7" s="218" customFormat="1" ht="24" customHeight="1" x14ac:dyDescent="0.2">
      <c r="A9342" s="213" t="str">
        <f t="shared" si="2801"/>
        <v/>
      </c>
      <c r="B9342" s="211" t="str">
        <f t="shared" si="2802"/>
        <v/>
      </c>
      <c r="C9342" s="212"/>
      <c r="D9342" s="213" t="str">
        <f t="shared" si="2803"/>
        <v/>
      </c>
      <c r="E9342" s="214"/>
      <c r="F9342" s="215">
        <f t="shared" si="2804"/>
        <v>0</v>
      </c>
      <c r="G9342" s="281">
        <f t="shared" si="2805"/>
        <v>0</v>
      </c>
    </row>
    <row r="9343" spans="1:7" s="218" customFormat="1" ht="24" customHeight="1" x14ac:dyDescent="0.2">
      <c r="A9343" s="213" t="str">
        <f t="shared" si="2801"/>
        <v/>
      </c>
      <c r="B9343" s="211" t="str">
        <f t="shared" si="2802"/>
        <v/>
      </c>
      <c r="C9343" s="212"/>
      <c r="D9343" s="213" t="str">
        <f t="shared" si="2803"/>
        <v/>
      </c>
      <c r="E9343" s="214"/>
      <c r="F9343" s="215">
        <f t="shared" si="2804"/>
        <v>0</v>
      </c>
      <c r="G9343" s="281">
        <f t="shared" si="2805"/>
        <v>0</v>
      </c>
    </row>
    <row r="9344" spans="1:7" s="218" customFormat="1" ht="24" customHeight="1" x14ac:dyDescent="0.2">
      <c r="A9344" s="213" t="str">
        <f t="shared" si="2801"/>
        <v/>
      </c>
      <c r="B9344" s="211" t="str">
        <f t="shared" si="2802"/>
        <v/>
      </c>
      <c r="C9344" s="212"/>
      <c r="D9344" s="213" t="str">
        <f t="shared" si="2803"/>
        <v/>
      </c>
      <c r="E9344" s="214"/>
      <c r="F9344" s="215">
        <f t="shared" si="2804"/>
        <v>0</v>
      </c>
      <c r="G9344" s="281">
        <f t="shared" si="2805"/>
        <v>0</v>
      </c>
    </row>
    <row r="9345" spans="1:123" s="218" customFormat="1" ht="24" customHeight="1" x14ac:dyDescent="0.2">
      <c r="A9345" s="213" t="str">
        <f t="shared" si="2801"/>
        <v/>
      </c>
      <c r="B9345" s="211" t="str">
        <f t="shared" si="2802"/>
        <v/>
      </c>
      <c r="C9345" s="212"/>
      <c r="D9345" s="213" t="str">
        <f t="shared" si="2803"/>
        <v/>
      </c>
      <c r="E9345" s="214"/>
      <c r="F9345" s="215">
        <f t="shared" si="2804"/>
        <v>0</v>
      </c>
      <c r="G9345" s="281">
        <f t="shared" si="2805"/>
        <v>0</v>
      </c>
    </row>
    <row r="9346" spans="1:123" s="218" customFormat="1" ht="24" customHeight="1" x14ac:dyDescent="0.2">
      <c r="A9346" s="213" t="str">
        <f t="shared" si="2801"/>
        <v/>
      </c>
      <c r="B9346" s="211" t="str">
        <f t="shared" si="2802"/>
        <v/>
      </c>
      <c r="C9346" s="212"/>
      <c r="D9346" s="213" t="str">
        <f t="shared" si="2803"/>
        <v/>
      </c>
      <c r="E9346" s="214"/>
      <c r="F9346" s="215">
        <f t="shared" si="2804"/>
        <v>0</v>
      </c>
      <c r="G9346" s="281">
        <f t="shared" si="2805"/>
        <v>0</v>
      </c>
    </row>
    <row r="9347" spans="1:123" ht="24" customHeight="1" x14ac:dyDescent="0.2">
      <c r="A9347" s="285"/>
      <c r="B9347" s="101"/>
      <c r="C9347" s="95"/>
      <c r="D9347" s="101"/>
      <c r="E9347" s="102"/>
      <c r="F9347" s="268" t="s">
        <v>33</v>
      </c>
      <c r="G9347" s="283">
        <f>SUBTOTAL(9,G9338:G9346)</f>
        <v>0</v>
      </c>
    </row>
    <row r="9348" spans="1:123" ht="24" customHeight="1" x14ac:dyDescent="0.2">
      <c r="A9348" s="286"/>
      <c r="B9348" s="101"/>
      <c r="C9348" s="95"/>
      <c r="D9348" s="101"/>
      <c r="E9348" s="102"/>
      <c r="F9348" s="103"/>
      <c r="G9348" s="284"/>
    </row>
    <row r="9349" spans="1:123" ht="24" customHeight="1" x14ac:dyDescent="0.2">
      <c r="A9349" s="287" t="str">
        <f>B9307</f>
        <v/>
      </c>
      <c r="B9349" s="288" t="str">
        <f>C9307</f>
        <v/>
      </c>
      <c r="C9349" s="109"/>
      <c r="D9349" s="109" t="s">
        <v>34</v>
      </c>
      <c r="E9349" s="110"/>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7" t="str">
        <f>Comitente</f>
        <v>CA.ME. SAN JUAN SOCIEDAD DEL ESTADO</v>
      </c>
      <c r="C9352" s="92"/>
      <c r="D9352" s="98"/>
      <c r="E9352" s="98"/>
      <c r="F9352" s="99"/>
      <c r="G9352" s="273"/>
    </row>
    <row r="9353" spans="1:123" ht="24" customHeight="1" x14ac:dyDescent="0.2">
      <c r="A9353" s="272" t="s">
        <v>603</v>
      </c>
      <c r="B9353" s="97">
        <f>Contratista</f>
        <v>0</v>
      </c>
      <c r="C9353" s="93"/>
      <c r="D9353" s="93"/>
      <c r="E9353" s="93"/>
      <c r="F9353" s="100"/>
      <c r="G9353" s="274"/>
    </row>
    <row r="9354" spans="1:123" ht="24" customHeight="1" x14ac:dyDescent="0.2">
      <c r="A9354" s="272" t="s">
        <v>24</v>
      </c>
      <c r="B9354" s="97" t="str">
        <f>Obra</f>
        <v>CIERRE PERIMETRAL - OBRA CIVIL Ca.Me. SAN JUAN S.E.</v>
      </c>
      <c r="C9354" s="93"/>
      <c r="D9354" s="93"/>
      <c r="E9354" s="93"/>
      <c r="F9354" s="100" t="s">
        <v>38</v>
      </c>
      <c r="G9354" s="275">
        <f>Fecha_Base</f>
        <v>44711</v>
      </c>
    </row>
    <row r="9355" spans="1:123" ht="24" customHeight="1" x14ac:dyDescent="0.2">
      <c r="A9355" s="276" t="s">
        <v>601</v>
      </c>
      <c r="B9355" s="94" t="str">
        <f>Ubicación</f>
        <v>DEPARTAMENTO SARMIENTO</v>
      </c>
      <c r="C9355" s="94"/>
      <c r="D9355" s="101"/>
      <c r="E9355" s="102"/>
      <c r="F9355" s="103"/>
      <c r="G9355" s="277"/>
    </row>
    <row r="9356" spans="1:123" ht="24" customHeight="1" x14ac:dyDescent="0.2">
      <c r="A9356" s="276" t="s">
        <v>39</v>
      </c>
      <c r="B9356" s="104" t="str">
        <f>IFERROR(VALUE(LEFT(B9357,FIND(".",B9357)-1)),"")</f>
        <v/>
      </c>
      <c r="C9356" s="95" t="str">
        <f>IFERROR(VLOOKUP(B9356,Tabla_CyP,2,FALSE),"")</f>
        <v/>
      </c>
      <c r="D9356" s="95"/>
      <c r="E9356" s="102"/>
      <c r="F9356" s="103"/>
      <c r="G9356" s="277"/>
    </row>
    <row r="9357" spans="1:123" ht="24" customHeight="1" x14ac:dyDescent="0.2">
      <c r="A9357" s="276" t="s">
        <v>25</v>
      </c>
      <c r="B9357" s="105" t="str">
        <f>IFERROR(VLOOKUP(COUNTIF($A$1:A9357,"ANALISIS DE PRECIOS"),Tabla_NumeroItem,2,FALSE),"")</f>
        <v/>
      </c>
      <c r="C9357" s="95" t="str">
        <f>IFERROR(VLOOKUP(B9357,Tabla_CyP,2,FALSE),"")</f>
        <v/>
      </c>
      <c r="D9357" s="101"/>
      <c r="E9357" s="102"/>
      <c r="F9357" s="100" t="s">
        <v>26</v>
      </c>
      <c r="G9357" s="278" t="str">
        <f>IFERROR(VLOOKUP(B9357,Tabla_CyP,4,FALSE),"")</f>
        <v/>
      </c>
    </row>
    <row r="9358" spans="1:123" ht="24" customHeight="1" x14ac:dyDescent="0.2">
      <c r="A9358" s="276"/>
      <c r="B9358" s="94"/>
      <c r="C9358" s="95"/>
      <c r="D9358" s="101"/>
      <c r="E9358" s="102"/>
      <c r="F9358" s="103"/>
      <c r="G9358" s="277"/>
    </row>
    <row r="9359" spans="1:123" ht="24" customHeight="1" x14ac:dyDescent="0.2">
      <c r="A9359" s="378" t="s">
        <v>507</v>
      </c>
      <c r="B9359" s="379"/>
      <c r="C9359" s="380" t="s">
        <v>0</v>
      </c>
      <c r="D9359" s="380" t="s">
        <v>27</v>
      </c>
      <c r="E9359" s="386" t="s">
        <v>28</v>
      </c>
      <c r="F9359" s="388" t="s">
        <v>29</v>
      </c>
      <c r="G9359" s="388" t="s">
        <v>30</v>
      </c>
    </row>
    <row r="9360" spans="1:123" s="107" customFormat="1" ht="24" customHeight="1" x14ac:dyDescent="0.2">
      <c r="A9360" s="106" t="s">
        <v>508</v>
      </c>
      <c r="B9360" s="106" t="s">
        <v>509</v>
      </c>
      <c r="C9360" s="381"/>
      <c r="D9360" s="381"/>
      <c r="E9360" s="387"/>
      <c r="F9360" s="389"/>
      <c r="G9360" s="389"/>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customHeight="1" x14ac:dyDescent="0.2">
      <c r="A9361" s="279"/>
      <c r="B9361" s="108"/>
      <c r="C9361" s="267" t="s">
        <v>604</v>
      </c>
      <c r="D9361" s="109"/>
      <c r="E9361" s="110"/>
      <c r="F9361" s="111"/>
      <c r="G9361" s="280"/>
    </row>
    <row r="9362" spans="1:7" s="218" customFormat="1"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1">
        <f>ROUND(E9362*F9362,2)</f>
        <v>0</v>
      </c>
    </row>
    <row r="9363" spans="1:7" s="218" customFormat="1"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1">
        <f t="shared" ref="G9363:G9375" si="2810">ROUND(E9363*F9363,2)</f>
        <v>0</v>
      </c>
    </row>
    <row r="9364" spans="1:7" s="218" customFormat="1" ht="24" customHeight="1" x14ac:dyDescent="0.2">
      <c r="A9364" s="213" t="str">
        <f t="shared" si="2806"/>
        <v/>
      </c>
      <c r="B9364" s="211" t="str">
        <f t="shared" si="2809"/>
        <v/>
      </c>
      <c r="C9364" s="212"/>
      <c r="D9364" s="213" t="str">
        <f t="shared" si="2807"/>
        <v/>
      </c>
      <c r="E9364" s="214"/>
      <c r="F9364" s="215">
        <f t="shared" si="2808"/>
        <v>0</v>
      </c>
      <c r="G9364" s="281">
        <f t="shared" si="2810"/>
        <v>0</v>
      </c>
    </row>
    <row r="9365" spans="1:7" s="218" customFormat="1" ht="24" customHeight="1" x14ac:dyDescent="0.2">
      <c r="A9365" s="213" t="str">
        <f t="shared" si="2806"/>
        <v/>
      </c>
      <c r="B9365" s="211" t="str">
        <f t="shared" si="2809"/>
        <v/>
      </c>
      <c r="C9365" s="212"/>
      <c r="D9365" s="213" t="str">
        <f t="shared" si="2807"/>
        <v/>
      </c>
      <c r="E9365" s="214"/>
      <c r="F9365" s="215">
        <f t="shared" si="2808"/>
        <v>0</v>
      </c>
      <c r="G9365" s="281">
        <f t="shared" si="2810"/>
        <v>0</v>
      </c>
    </row>
    <row r="9366" spans="1:7" s="218" customFormat="1" ht="24" customHeight="1" x14ac:dyDescent="0.2">
      <c r="A9366" s="213" t="str">
        <f t="shared" si="2806"/>
        <v/>
      </c>
      <c r="B9366" s="211" t="str">
        <f t="shared" si="2809"/>
        <v/>
      </c>
      <c r="C9366" s="212"/>
      <c r="D9366" s="213" t="str">
        <f t="shared" si="2807"/>
        <v/>
      </c>
      <c r="E9366" s="214"/>
      <c r="F9366" s="215">
        <f t="shared" si="2808"/>
        <v>0</v>
      </c>
      <c r="G9366" s="281">
        <f t="shared" si="2810"/>
        <v>0</v>
      </c>
    </row>
    <row r="9367" spans="1:7" s="218" customFormat="1" ht="24" customHeight="1" x14ac:dyDescent="0.2">
      <c r="A9367" s="213" t="str">
        <f t="shared" si="2806"/>
        <v/>
      </c>
      <c r="B9367" s="211" t="str">
        <f t="shared" si="2809"/>
        <v/>
      </c>
      <c r="C9367" s="212"/>
      <c r="D9367" s="213" t="str">
        <f t="shared" si="2807"/>
        <v/>
      </c>
      <c r="E9367" s="214"/>
      <c r="F9367" s="215">
        <f t="shared" si="2808"/>
        <v>0</v>
      </c>
      <c r="G9367" s="281">
        <f t="shared" si="2810"/>
        <v>0</v>
      </c>
    </row>
    <row r="9368" spans="1:7" s="218" customFormat="1" ht="24" customHeight="1" x14ac:dyDescent="0.2">
      <c r="A9368" s="213" t="str">
        <f t="shared" si="2806"/>
        <v/>
      </c>
      <c r="B9368" s="211" t="str">
        <f t="shared" si="2809"/>
        <v/>
      </c>
      <c r="C9368" s="212"/>
      <c r="D9368" s="213" t="str">
        <f t="shared" si="2807"/>
        <v/>
      </c>
      <c r="E9368" s="214"/>
      <c r="F9368" s="215">
        <f t="shared" si="2808"/>
        <v>0</v>
      </c>
      <c r="G9368" s="281">
        <f t="shared" si="2810"/>
        <v>0</v>
      </c>
    </row>
    <row r="9369" spans="1:7" s="218" customFormat="1" ht="24" customHeight="1" x14ac:dyDescent="0.2">
      <c r="A9369" s="213" t="str">
        <f t="shared" si="2806"/>
        <v/>
      </c>
      <c r="B9369" s="211" t="str">
        <f t="shared" si="2809"/>
        <v/>
      </c>
      <c r="C9369" s="212"/>
      <c r="D9369" s="213" t="str">
        <f t="shared" si="2807"/>
        <v/>
      </c>
      <c r="E9369" s="214"/>
      <c r="F9369" s="215">
        <f t="shared" si="2808"/>
        <v>0</v>
      </c>
      <c r="G9369" s="281">
        <f t="shared" si="2810"/>
        <v>0</v>
      </c>
    </row>
    <row r="9370" spans="1:7" s="218" customFormat="1" ht="24" customHeight="1" x14ac:dyDescent="0.2">
      <c r="A9370" s="213" t="str">
        <f t="shared" si="2806"/>
        <v/>
      </c>
      <c r="B9370" s="211" t="str">
        <f t="shared" si="2809"/>
        <v/>
      </c>
      <c r="C9370" s="212"/>
      <c r="D9370" s="213" t="str">
        <f t="shared" si="2807"/>
        <v/>
      </c>
      <c r="E9370" s="214"/>
      <c r="F9370" s="215">
        <f t="shared" si="2808"/>
        <v>0</v>
      </c>
      <c r="G9370" s="281">
        <f t="shared" si="2810"/>
        <v>0</v>
      </c>
    </row>
    <row r="9371" spans="1:7" s="218" customFormat="1" ht="24" customHeight="1" x14ac:dyDescent="0.2">
      <c r="A9371" s="213" t="str">
        <f t="shared" si="2806"/>
        <v/>
      </c>
      <c r="B9371" s="211" t="str">
        <f t="shared" si="2809"/>
        <v/>
      </c>
      <c r="C9371" s="212"/>
      <c r="D9371" s="213" t="str">
        <f t="shared" si="2807"/>
        <v/>
      </c>
      <c r="E9371" s="214"/>
      <c r="F9371" s="215">
        <f t="shared" si="2808"/>
        <v>0</v>
      </c>
      <c r="G9371" s="281">
        <f t="shared" si="2810"/>
        <v>0</v>
      </c>
    </row>
    <row r="9372" spans="1:7" s="218" customFormat="1" ht="24" customHeight="1" x14ac:dyDescent="0.2">
      <c r="A9372" s="213" t="str">
        <f t="shared" si="2806"/>
        <v/>
      </c>
      <c r="B9372" s="211" t="str">
        <f t="shared" si="2809"/>
        <v/>
      </c>
      <c r="C9372" s="212"/>
      <c r="D9372" s="213" t="str">
        <f t="shared" si="2807"/>
        <v/>
      </c>
      <c r="E9372" s="214"/>
      <c r="F9372" s="215">
        <f t="shared" si="2808"/>
        <v>0</v>
      </c>
      <c r="G9372" s="281">
        <f t="shared" si="2810"/>
        <v>0</v>
      </c>
    </row>
    <row r="9373" spans="1:7" s="218" customFormat="1" ht="24" customHeight="1" x14ac:dyDescent="0.2">
      <c r="A9373" s="213" t="str">
        <f t="shared" si="2806"/>
        <v/>
      </c>
      <c r="B9373" s="211" t="str">
        <f t="shared" si="2809"/>
        <v/>
      </c>
      <c r="C9373" s="212"/>
      <c r="D9373" s="213" t="str">
        <f t="shared" si="2807"/>
        <v/>
      </c>
      <c r="E9373" s="214"/>
      <c r="F9373" s="215">
        <f t="shared" si="2808"/>
        <v>0</v>
      </c>
      <c r="G9373" s="281">
        <f t="shared" si="2810"/>
        <v>0</v>
      </c>
    </row>
    <row r="9374" spans="1:7" s="218" customFormat="1" ht="24" customHeight="1" x14ac:dyDescent="0.2">
      <c r="A9374" s="213" t="str">
        <f t="shared" si="2806"/>
        <v/>
      </c>
      <c r="B9374" s="211" t="str">
        <f t="shared" si="2809"/>
        <v/>
      </c>
      <c r="C9374" s="212"/>
      <c r="D9374" s="213" t="str">
        <f t="shared" si="2807"/>
        <v/>
      </c>
      <c r="E9374" s="214"/>
      <c r="F9374" s="215">
        <f t="shared" si="2808"/>
        <v>0</v>
      </c>
      <c r="G9374" s="281">
        <f t="shared" si="2810"/>
        <v>0</v>
      </c>
    </row>
    <row r="9375" spans="1:7" s="218" customFormat="1" ht="24" customHeight="1" x14ac:dyDescent="0.2">
      <c r="A9375" s="213" t="str">
        <f t="shared" si="2806"/>
        <v/>
      </c>
      <c r="B9375" s="211" t="str">
        <f t="shared" si="2809"/>
        <v/>
      </c>
      <c r="C9375" s="212"/>
      <c r="D9375" s="213" t="str">
        <f t="shared" si="2807"/>
        <v/>
      </c>
      <c r="E9375" s="214"/>
      <c r="F9375" s="216">
        <f t="shared" si="2808"/>
        <v>0</v>
      </c>
      <c r="G9375" s="281">
        <f t="shared" si="2810"/>
        <v>0</v>
      </c>
    </row>
    <row r="9376" spans="1:7" ht="24" customHeight="1" x14ac:dyDescent="0.2">
      <c r="A9376" s="282"/>
      <c r="B9376" s="95"/>
      <c r="C9376" s="95"/>
      <c r="D9376" s="101"/>
      <c r="E9376" s="102"/>
      <c r="F9376" s="268" t="s">
        <v>31</v>
      </c>
      <c r="G9376" s="283">
        <f>SUBTOTAL(9,G9362:G9375)</f>
        <v>0</v>
      </c>
    </row>
    <row r="9377" spans="1:7" ht="24" customHeight="1" x14ac:dyDescent="0.2">
      <c r="A9377" s="282"/>
      <c r="B9377" s="95"/>
      <c r="C9377" s="266" t="s">
        <v>605</v>
      </c>
      <c r="D9377" s="101"/>
      <c r="E9377" s="102"/>
      <c r="F9377" s="103"/>
      <c r="G9377" s="284"/>
    </row>
    <row r="9378" spans="1:7" s="218" customFormat="1"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1">
        <f>ROUND(E9378*F9378,2)</f>
        <v>0</v>
      </c>
    </row>
    <row r="9379" spans="1:7" s="218" customFormat="1" ht="24" customHeight="1" x14ac:dyDescent="0.2">
      <c r="A9379" s="213" t="str">
        <f t="shared" si="2811"/>
        <v/>
      </c>
      <c r="B9379" s="211">
        <f t="shared" si="2812"/>
        <v>0</v>
      </c>
      <c r="C9379" s="212"/>
      <c r="D9379" s="213" t="str">
        <f t="shared" si="2813"/>
        <v/>
      </c>
      <c r="E9379" s="214"/>
      <c r="F9379" s="217">
        <f t="shared" si="2814"/>
        <v>0</v>
      </c>
      <c r="G9379" s="281">
        <f>ROUND(E9379*F9379,2)</f>
        <v>0</v>
      </c>
    </row>
    <row r="9380" spans="1:7" s="218" customFormat="1" ht="24" customHeight="1" x14ac:dyDescent="0.2">
      <c r="A9380" s="213" t="str">
        <f t="shared" si="2811"/>
        <v/>
      </c>
      <c r="B9380" s="211">
        <f t="shared" si="2812"/>
        <v>0</v>
      </c>
      <c r="C9380" s="212"/>
      <c r="D9380" s="213" t="str">
        <f t="shared" si="2813"/>
        <v/>
      </c>
      <c r="E9380" s="214"/>
      <c r="F9380" s="217">
        <f t="shared" si="2814"/>
        <v>0</v>
      </c>
      <c r="G9380" s="281">
        <f t="shared" ref="G9380:G9385" si="2815">ROUND(E9380*F9380,2)</f>
        <v>0</v>
      </c>
    </row>
    <row r="9381" spans="1:7" s="218" customFormat="1" ht="24" customHeight="1" x14ac:dyDescent="0.2">
      <c r="A9381" s="213" t="str">
        <f t="shared" si="2811"/>
        <v/>
      </c>
      <c r="B9381" s="211">
        <f t="shared" si="2812"/>
        <v>0</v>
      </c>
      <c r="C9381" s="212"/>
      <c r="D9381" s="213" t="str">
        <f t="shared" si="2813"/>
        <v/>
      </c>
      <c r="E9381" s="214"/>
      <c r="F9381" s="217">
        <f t="shared" si="2814"/>
        <v>0</v>
      </c>
      <c r="G9381" s="281">
        <f t="shared" si="2815"/>
        <v>0</v>
      </c>
    </row>
    <row r="9382" spans="1:7" s="218" customFormat="1" ht="24" customHeight="1" x14ac:dyDescent="0.2">
      <c r="A9382" s="213" t="str">
        <f t="shared" si="2811"/>
        <v/>
      </c>
      <c r="B9382" s="211">
        <f t="shared" si="2812"/>
        <v>0</v>
      </c>
      <c r="C9382" s="212"/>
      <c r="D9382" s="213" t="str">
        <f t="shared" si="2813"/>
        <v/>
      </c>
      <c r="E9382" s="214"/>
      <c r="F9382" s="215">
        <f t="shared" si="2814"/>
        <v>0</v>
      </c>
      <c r="G9382" s="281">
        <f t="shared" si="2815"/>
        <v>0</v>
      </c>
    </row>
    <row r="9383" spans="1:7" s="218" customFormat="1" ht="24" customHeight="1" x14ac:dyDescent="0.2">
      <c r="A9383" s="213" t="str">
        <f t="shared" si="2811"/>
        <v/>
      </c>
      <c r="B9383" s="211">
        <f t="shared" si="2812"/>
        <v>0</v>
      </c>
      <c r="C9383" s="212"/>
      <c r="D9383" s="213" t="str">
        <f t="shared" si="2813"/>
        <v/>
      </c>
      <c r="E9383" s="214"/>
      <c r="F9383" s="215">
        <f t="shared" si="2814"/>
        <v>0</v>
      </c>
      <c r="G9383" s="281">
        <f t="shared" si="2815"/>
        <v>0</v>
      </c>
    </row>
    <row r="9384" spans="1:7" s="218" customFormat="1" ht="24" customHeight="1" x14ac:dyDescent="0.2">
      <c r="A9384" s="213" t="str">
        <f t="shared" si="2811"/>
        <v/>
      </c>
      <c r="B9384" s="211">
        <f t="shared" si="2812"/>
        <v>0</v>
      </c>
      <c r="C9384" s="212"/>
      <c r="D9384" s="213" t="str">
        <f t="shared" si="2813"/>
        <v/>
      </c>
      <c r="E9384" s="214"/>
      <c r="F9384" s="215">
        <f t="shared" si="2814"/>
        <v>0</v>
      </c>
      <c r="G9384" s="281">
        <f t="shared" si="2815"/>
        <v>0</v>
      </c>
    </row>
    <row r="9385" spans="1:7" s="218" customFormat="1" ht="24" customHeight="1" x14ac:dyDescent="0.2">
      <c r="A9385" s="213" t="str">
        <f t="shared" si="2811"/>
        <v/>
      </c>
      <c r="B9385" s="211">
        <f t="shared" si="2812"/>
        <v>0</v>
      </c>
      <c r="C9385" s="212"/>
      <c r="D9385" s="213" t="str">
        <f t="shared" si="2813"/>
        <v/>
      </c>
      <c r="E9385" s="214"/>
      <c r="F9385" s="215">
        <f t="shared" si="2814"/>
        <v>0</v>
      </c>
      <c r="G9385" s="281">
        <f t="shared" si="2815"/>
        <v>0</v>
      </c>
    </row>
    <row r="9386" spans="1:7" ht="24" customHeight="1" x14ac:dyDescent="0.2">
      <c r="A9386" s="282"/>
      <c r="B9386" s="95"/>
      <c r="C9386" s="95"/>
      <c r="D9386" s="101"/>
      <c r="E9386" s="102"/>
      <c r="F9386" s="268" t="s">
        <v>32</v>
      </c>
      <c r="G9386" s="283">
        <f>SUBTOTAL(9,G9378:G9385)</f>
        <v>0</v>
      </c>
    </row>
    <row r="9387" spans="1:7" ht="24" customHeight="1" x14ac:dyDescent="0.2">
      <c r="A9387" s="282"/>
      <c r="B9387" s="95"/>
      <c r="C9387" s="266" t="s">
        <v>606</v>
      </c>
      <c r="D9387" s="101"/>
      <c r="E9387" s="102"/>
      <c r="F9387" s="103"/>
      <c r="G9387" s="284"/>
    </row>
    <row r="9388" spans="1:7" s="218" customFormat="1"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1">
        <f t="shared" ref="G9388:G9396" si="2820">ROUND(E9388*F9388,2)</f>
        <v>0</v>
      </c>
    </row>
    <row r="9389" spans="1:7" s="218" customFormat="1" ht="24" customHeight="1" x14ac:dyDescent="0.2">
      <c r="A9389" s="213" t="str">
        <f t="shared" si="2816"/>
        <v/>
      </c>
      <c r="B9389" s="211" t="str">
        <f t="shared" si="2817"/>
        <v/>
      </c>
      <c r="C9389" s="212"/>
      <c r="D9389" s="213" t="str">
        <f t="shared" si="2818"/>
        <v/>
      </c>
      <c r="E9389" s="214"/>
      <c r="F9389" s="215">
        <f t="shared" si="2819"/>
        <v>0</v>
      </c>
      <c r="G9389" s="281">
        <f t="shared" si="2820"/>
        <v>0</v>
      </c>
    </row>
    <row r="9390" spans="1:7" s="218" customFormat="1" ht="24" customHeight="1" x14ac:dyDescent="0.2">
      <c r="A9390" s="213" t="str">
        <f t="shared" si="2816"/>
        <v/>
      </c>
      <c r="B9390" s="211" t="str">
        <f t="shared" si="2817"/>
        <v/>
      </c>
      <c r="C9390" s="212"/>
      <c r="D9390" s="213" t="str">
        <f t="shared" si="2818"/>
        <v/>
      </c>
      <c r="E9390" s="214"/>
      <c r="F9390" s="215">
        <f t="shared" si="2819"/>
        <v>0</v>
      </c>
      <c r="G9390" s="281">
        <f t="shared" si="2820"/>
        <v>0</v>
      </c>
    </row>
    <row r="9391" spans="1:7" s="218" customFormat="1" ht="24" customHeight="1" x14ac:dyDescent="0.2">
      <c r="A9391" s="213" t="str">
        <f t="shared" si="2816"/>
        <v/>
      </c>
      <c r="B9391" s="211" t="str">
        <f t="shared" si="2817"/>
        <v/>
      </c>
      <c r="C9391" s="212"/>
      <c r="D9391" s="213" t="str">
        <f t="shared" si="2818"/>
        <v/>
      </c>
      <c r="E9391" s="214"/>
      <c r="F9391" s="215">
        <f t="shared" si="2819"/>
        <v>0</v>
      </c>
      <c r="G9391" s="281">
        <f t="shared" si="2820"/>
        <v>0</v>
      </c>
    </row>
    <row r="9392" spans="1:7" s="218" customFormat="1" ht="24" customHeight="1" x14ac:dyDescent="0.2">
      <c r="A9392" s="213" t="str">
        <f t="shared" si="2816"/>
        <v/>
      </c>
      <c r="B9392" s="211" t="str">
        <f t="shared" si="2817"/>
        <v/>
      </c>
      <c r="C9392" s="212"/>
      <c r="D9392" s="213" t="str">
        <f t="shared" si="2818"/>
        <v/>
      </c>
      <c r="E9392" s="214"/>
      <c r="F9392" s="215">
        <f t="shared" si="2819"/>
        <v>0</v>
      </c>
      <c r="G9392" s="281">
        <f t="shared" si="2820"/>
        <v>0</v>
      </c>
    </row>
    <row r="9393" spans="1:7" s="218" customFormat="1" ht="24" customHeight="1" x14ac:dyDescent="0.2">
      <c r="A9393" s="213" t="str">
        <f t="shared" si="2816"/>
        <v/>
      </c>
      <c r="B9393" s="211" t="str">
        <f t="shared" si="2817"/>
        <v/>
      </c>
      <c r="C9393" s="212"/>
      <c r="D9393" s="213" t="str">
        <f t="shared" si="2818"/>
        <v/>
      </c>
      <c r="E9393" s="214"/>
      <c r="F9393" s="215">
        <f t="shared" si="2819"/>
        <v>0</v>
      </c>
      <c r="G9393" s="281">
        <f t="shared" si="2820"/>
        <v>0</v>
      </c>
    </row>
    <row r="9394" spans="1:7" s="218" customFormat="1" ht="24" customHeight="1" x14ac:dyDescent="0.2">
      <c r="A9394" s="213" t="str">
        <f t="shared" si="2816"/>
        <v/>
      </c>
      <c r="B9394" s="211" t="str">
        <f t="shared" si="2817"/>
        <v/>
      </c>
      <c r="C9394" s="212"/>
      <c r="D9394" s="213" t="str">
        <f t="shared" si="2818"/>
        <v/>
      </c>
      <c r="E9394" s="214"/>
      <c r="F9394" s="215">
        <f t="shared" si="2819"/>
        <v>0</v>
      </c>
      <c r="G9394" s="281">
        <f t="shared" si="2820"/>
        <v>0</v>
      </c>
    </row>
    <row r="9395" spans="1:7" s="218" customFormat="1" ht="24" customHeight="1" x14ac:dyDescent="0.2">
      <c r="A9395" s="213" t="str">
        <f t="shared" si="2816"/>
        <v/>
      </c>
      <c r="B9395" s="211" t="str">
        <f t="shared" si="2817"/>
        <v/>
      </c>
      <c r="C9395" s="212"/>
      <c r="D9395" s="213" t="str">
        <f t="shared" si="2818"/>
        <v/>
      </c>
      <c r="E9395" s="214"/>
      <c r="F9395" s="215">
        <f t="shared" si="2819"/>
        <v>0</v>
      </c>
      <c r="G9395" s="281">
        <f t="shared" si="2820"/>
        <v>0</v>
      </c>
    </row>
    <row r="9396" spans="1:7" s="218" customFormat="1" ht="24" customHeight="1" x14ac:dyDescent="0.2">
      <c r="A9396" s="213" t="str">
        <f t="shared" si="2816"/>
        <v/>
      </c>
      <c r="B9396" s="211" t="str">
        <f t="shared" si="2817"/>
        <v/>
      </c>
      <c r="C9396" s="212"/>
      <c r="D9396" s="213" t="str">
        <f t="shared" si="2818"/>
        <v/>
      </c>
      <c r="E9396" s="214"/>
      <c r="F9396" s="215">
        <f t="shared" si="2819"/>
        <v>0</v>
      </c>
      <c r="G9396" s="281">
        <f t="shared" si="2820"/>
        <v>0</v>
      </c>
    </row>
    <row r="9397" spans="1:7" ht="24" customHeight="1" x14ac:dyDescent="0.2">
      <c r="A9397" s="285"/>
      <c r="B9397" s="101"/>
      <c r="C9397" s="95"/>
      <c r="D9397" s="101"/>
      <c r="E9397" s="102"/>
      <c r="F9397" s="268" t="s">
        <v>33</v>
      </c>
      <c r="G9397" s="283">
        <f>SUBTOTAL(9,G9388:G9396)</f>
        <v>0</v>
      </c>
    </row>
    <row r="9398" spans="1:7" ht="24" customHeight="1" x14ac:dyDescent="0.2">
      <c r="A9398" s="286"/>
      <c r="B9398" s="101"/>
      <c r="C9398" s="95"/>
      <c r="D9398" s="101"/>
      <c r="E9398" s="102"/>
      <c r="F9398" s="103"/>
      <c r="G9398" s="284"/>
    </row>
    <row r="9399" spans="1:7" ht="24" customHeight="1" x14ac:dyDescent="0.2">
      <c r="A9399" s="287" t="str">
        <f>B9357</f>
        <v/>
      </c>
      <c r="B9399" s="288" t="str">
        <f>C9357</f>
        <v/>
      </c>
      <c r="C9399" s="109"/>
      <c r="D9399" s="109" t="s">
        <v>34</v>
      </c>
      <c r="E9399" s="110"/>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7" t="str">
        <f>Comitente</f>
        <v>CA.ME. SAN JUAN SOCIEDAD DEL ESTADO</v>
      </c>
      <c r="C9402" s="92"/>
      <c r="D9402" s="98"/>
      <c r="E9402" s="98"/>
      <c r="F9402" s="99"/>
      <c r="G9402" s="273"/>
    </row>
    <row r="9403" spans="1:7" ht="24" customHeight="1" x14ac:dyDescent="0.2">
      <c r="A9403" s="272" t="s">
        <v>603</v>
      </c>
      <c r="B9403" s="97">
        <f>Contratista</f>
        <v>0</v>
      </c>
      <c r="C9403" s="93"/>
      <c r="D9403" s="93"/>
      <c r="E9403" s="93"/>
      <c r="F9403" s="100"/>
      <c r="G9403" s="274"/>
    </row>
    <row r="9404" spans="1:7" ht="24" customHeight="1" x14ac:dyDescent="0.2">
      <c r="A9404" s="272" t="s">
        <v>24</v>
      </c>
      <c r="B9404" s="97" t="str">
        <f>Obra</f>
        <v>CIERRE PERIMETRAL - OBRA CIVIL Ca.Me. SAN JUAN S.E.</v>
      </c>
      <c r="C9404" s="93"/>
      <c r="D9404" s="93"/>
      <c r="E9404" s="93"/>
      <c r="F9404" s="100" t="s">
        <v>38</v>
      </c>
      <c r="G9404" s="275">
        <f>Fecha_Base</f>
        <v>44711</v>
      </c>
    </row>
    <row r="9405" spans="1:7" ht="24" customHeight="1" x14ac:dyDescent="0.2">
      <c r="A9405" s="276" t="s">
        <v>601</v>
      </c>
      <c r="B9405" s="94" t="str">
        <f>Ubicación</f>
        <v>DEPARTAMENTO SARMIENTO</v>
      </c>
      <c r="C9405" s="94"/>
      <c r="D9405" s="101"/>
      <c r="E9405" s="102"/>
      <c r="F9405" s="103"/>
      <c r="G9405" s="277"/>
    </row>
    <row r="9406" spans="1:7" ht="24" customHeight="1" x14ac:dyDescent="0.2">
      <c r="A9406" s="276" t="s">
        <v>39</v>
      </c>
      <c r="B9406" s="104" t="str">
        <f>IFERROR(VALUE(LEFT(B9407,FIND(".",B9407)-1)),"")</f>
        <v/>
      </c>
      <c r="C9406" s="95" t="str">
        <f>IFERROR(VLOOKUP(B9406,Tabla_CyP,2,FALSE),"")</f>
        <v/>
      </c>
      <c r="D9406" s="95"/>
      <c r="E9406" s="102"/>
      <c r="F9406" s="103"/>
      <c r="G9406" s="277"/>
    </row>
    <row r="9407" spans="1:7" ht="24" customHeight="1" x14ac:dyDescent="0.2">
      <c r="A9407" s="276" t="s">
        <v>25</v>
      </c>
      <c r="B9407" s="105" t="str">
        <f>IFERROR(VLOOKUP(COUNTIF($A$1:A9407,"ANALISIS DE PRECIOS"),Tabla_NumeroItem,2,FALSE),"")</f>
        <v/>
      </c>
      <c r="C9407" s="95" t="str">
        <f>IFERROR(VLOOKUP(B9407,Tabla_CyP,2,FALSE),"")</f>
        <v/>
      </c>
      <c r="D9407" s="101"/>
      <c r="E9407" s="102"/>
      <c r="F9407" s="100" t="s">
        <v>26</v>
      </c>
      <c r="G9407" s="278" t="str">
        <f>IFERROR(VLOOKUP(B9407,Tabla_CyP,4,FALSE),"")</f>
        <v/>
      </c>
    </row>
    <row r="9408" spans="1:7" ht="24" customHeight="1" x14ac:dyDescent="0.2">
      <c r="A9408" s="276"/>
      <c r="B9408" s="94"/>
      <c r="C9408" s="95"/>
      <c r="D9408" s="101"/>
      <c r="E9408" s="102"/>
      <c r="F9408" s="103"/>
      <c r="G9408" s="277"/>
    </row>
    <row r="9409" spans="1:123" ht="24" customHeight="1" x14ac:dyDescent="0.2">
      <c r="A9409" s="378" t="s">
        <v>507</v>
      </c>
      <c r="B9409" s="379"/>
      <c r="C9409" s="380" t="s">
        <v>0</v>
      </c>
      <c r="D9409" s="380" t="s">
        <v>27</v>
      </c>
      <c r="E9409" s="386" t="s">
        <v>28</v>
      </c>
      <c r="F9409" s="388" t="s">
        <v>29</v>
      </c>
      <c r="G9409" s="388" t="s">
        <v>30</v>
      </c>
    </row>
    <row r="9410" spans="1:123" s="107" customFormat="1" ht="24" customHeight="1" x14ac:dyDescent="0.2">
      <c r="A9410" s="106" t="s">
        <v>508</v>
      </c>
      <c r="B9410" s="106" t="s">
        <v>509</v>
      </c>
      <c r="C9410" s="381"/>
      <c r="D9410" s="381"/>
      <c r="E9410" s="387"/>
      <c r="F9410" s="389"/>
      <c r="G9410" s="389"/>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customHeight="1" x14ac:dyDescent="0.2">
      <c r="A9411" s="279"/>
      <c r="B9411" s="108"/>
      <c r="C9411" s="267" t="s">
        <v>604</v>
      </c>
      <c r="D9411" s="109"/>
      <c r="E9411" s="110"/>
      <c r="F9411" s="111"/>
      <c r="G9411" s="280"/>
    </row>
    <row r="9412" spans="1:123" s="218" customFormat="1"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1">
        <f>ROUND(E9412*F9412,2)</f>
        <v>0</v>
      </c>
    </row>
    <row r="9413" spans="1:123" s="218" customFormat="1"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1">
        <f t="shared" ref="G9413:G9425" si="2825">ROUND(E9413*F9413,2)</f>
        <v>0</v>
      </c>
    </row>
    <row r="9414" spans="1:123" s="218" customFormat="1" ht="24" customHeight="1" x14ac:dyDescent="0.2">
      <c r="A9414" s="213" t="str">
        <f t="shared" si="2821"/>
        <v/>
      </c>
      <c r="B9414" s="211" t="str">
        <f t="shared" si="2824"/>
        <v/>
      </c>
      <c r="C9414" s="212"/>
      <c r="D9414" s="213" t="str">
        <f t="shared" si="2822"/>
        <v/>
      </c>
      <c r="E9414" s="214"/>
      <c r="F9414" s="215">
        <f t="shared" si="2823"/>
        <v>0</v>
      </c>
      <c r="G9414" s="281">
        <f t="shared" si="2825"/>
        <v>0</v>
      </c>
    </row>
    <row r="9415" spans="1:123" s="218" customFormat="1" ht="24" customHeight="1" x14ac:dyDescent="0.2">
      <c r="A9415" s="213" t="str">
        <f t="shared" si="2821"/>
        <v/>
      </c>
      <c r="B9415" s="211" t="str">
        <f t="shared" si="2824"/>
        <v/>
      </c>
      <c r="C9415" s="212"/>
      <c r="D9415" s="213" t="str">
        <f t="shared" si="2822"/>
        <v/>
      </c>
      <c r="E9415" s="214"/>
      <c r="F9415" s="215">
        <f t="shared" si="2823"/>
        <v>0</v>
      </c>
      <c r="G9415" s="281">
        <f t="shared" si="2825"/>
        <v>0</v>
      </c>
    </row>
    <row r="9416" spans="1:123" s="218" customFormat="1" ht="24" customHeight="1" x14ac:dyDescent="0.2">
      <c r="A9416" s="213" t="str">
        <f t="shared" si="2821"/>
        <v/>
      </c>
      <c r="B9416" s="211" t="str">
        <f t="shared" si="2824"/>
        <v/>
      </c>
      <c r="C9416" s="212"/>
      <c r="D9416" s="213" t="str">
        <f t="shared" si="2822"/>
        <v/>
      </c>
      <c r="E9416" s="214"/>
      <c r="F9416" s="215">
        <f t="shared" si="2823"/>
        <v>0</v>
      </c>
      <c r="G9416" s="281">
        <f t="shared" si="2825"/>
        <v>0</v>
      </c>
    </row>
    <row r="9417" spans="1:123" s="218" customFormat="1" ht="24" customHeight="1" x14ac:dyDescent="0.2">
      <c r="A9417" s="213" t="str">
        <f t="shared" si="2821"/>
        <v/>
      </c>
      <c r="B9417" s="211" t="str">
        <f t="shared" si="2824"/>
        <v/>
      </c>
      <c r="C9417" s="212"/>
      <c r="D9417" s="213" t="str">
        <f t="shared" si="2822"/>
        <v/>
      </c>
      <c r="E9417" s="214"/>
      <c r="F9417" s="215">
        <f t="shared" si="2823"/>
        <v>0</v>
      </c>
      <c r="G9417" s="281">
        <f t="shared" si="2825"/>
        <v>0</v>
      </c>
    </row>
    <row r="9418" spans="1:123" s="218" customFormat="1" ht="24" customHeight="1" x14ac:dyDescent="0.2">
      <c r="A9418" s="213" t="str">
        <f t="shared" si="2821"/>
        <v/>
      </c>
      <c r="B9418" s="211" t="str">
        <f t="shared" si="2824"/>
        <v/>
      </c>
      <c r="C9418" s="212"/>
      <c r="D9418" s="213" t="str">
        <f t="shared" si="2822"/>
        <v/>
      </c>
      <c r="E9418" s="214"/>
      <c r="F9418" s="215">
        <f t="shared" si="2823"/>
        <v>0</v>
      </c>
      <c r="G9418" s="281">
        <f t="shared" si="2825"/>
        <v>0</v>
      </c>
    </row>
    <row r="9419" spans="1:123" s="218" customFormat="1" ht="24" customHeight="1" x14ac:dyDescent="0.2">
      <c r="A9419" s="213" t="str">
        <f t="shared" si="2821"/>
        <v/>
      </c>
      <c r="B9419" s="211" t="str">
        <f t="shared" si="2824"/>
        <v/>
      </c>
      <c r="C9419" s="212"/>
      <c r="D9419" s="213" t="str">
        <f t="shared" si="2822"/>
        <v/>
      </c>
      <c r="E9419" s="214"/>
      <c r="F9419" s="215">
        <f t="shared" si="2823"/>
        <v>0</v>
      </c>
      <c r="G9419" s="281">
        <f t="shared" si="2825"/>
        <v>0</v>
      </c>
    </row>
    <row r="9420" spans="1:123" s="218" customFormat="1" ht="24" customHeight="1" x14ac:dyDescent="0.2">
      <c r="A9420" s="213" t="str">
        <f t="shared" si="2821"/>
        <v/>
      </c>
      <c r="B9420" s="211" t="str">
        <f t="shared" si="2824"/>
        <v/>
      </c>
      <c r="C9420" s="212"/>
      <c r="D9420" s="213" t="str">
        <f t="shared" si="2822"/>
        <v/>
      </c>
      <c r="E9420" s="214"/>
      <c r="F9420" s="215">
        <f t="shared" si="2823"/>
        <v>0</v>
      </c>
      <c r="G9420" s="281">
        <f t="shared" si="2825"/>
        <v>0</v>
      </c>
    </row>
    <row r="9421" spans="1:123" s="218" customFormat="1" ht="24" customHeight="1" x14ac:dyDescent="0.2">
      <c r="A9421" s="213" t="str">
        <f t="shared" si="2821"/>
        <v/>
      </c>
      <c r="B9421" s="211" t="str">
        <f t="shared" si="2824"/>
        <v/>
      </c>
      <c r="C9421" s="212"/>
      <c r="D9421" s="213" t="str">
        <f t="shared" si="2822"/>
        <v/>
      </c>
      <c r="E9421" s="214"/>
      <c r="F9421" s="215">
        <f t="shared" si="2823"/>
        <v>0</v>
      </c>
      <c r="G9421" s="281">
        <f t="shared" si="2825"/>
        <v>0</v>
      </c>
    </row>
    <row r="9422" spans="1:123" s="218" customFormat="1" ht="24" customHeight="1" x14ac:dyDescent="0.2">
      <c r="A9422" s="213" t="str">
        <f t="shared" si="2821"/>
        <v/>
      </c>
      <c r="B9422" s="211" t="str">
        <f t="shared" si="2824"/>
        <v/>
      </c>
      <c r="C9422" s="212"/>
      <c r="D9422" s="213" t="str">
        <f t="shared" si="2822"/>
        <v/>
      </c>
      <c r="E9422" s="214"/>
      <c r="F9422" s="215">
        <f t="shared" si="2823"/>
        <v>0</v>
      </c>
      <c r="G9422" s="281">
        <f t="shared" si="2825"/>
        <v>0</v>
      </c>
    </row>
    <row r="9423" spans="1:123" s="218" customFormat="1" ht="24" customHeight="1" x14ac:dyDescent="0.2">
      <c r="A9423" s="213" t="str">
        <f t="shared" si="2821"/>
        <v/>
      </c>
      <c r="B9423" s="211" t="str">
        <f t="shared" si="2824"/>
        <v/>
      </c>
      <c r="C9423" s="212"/>
      <c r="D9423" s="213" t="str">
        <f t="shared" si="2822"/>
        <v/>
      </c>
      <c r="E9423" s="214"/>
      <c r="F9423" s="215">
        <f t="shared" si="2823"/>
        <v>0</v>
      </c>
      <c r="G9423" s="281">
        <f t="shared" si="2825"/>
        <v>0</v>
      </c>
    </row>
    <row r="9424" spans="1:123" s="218" customFormat="1" ht="24" customHeight="1" x14ac:dyDescent="0.2">
      <c r="A9424" s="213" t="str">
        <f t="shared" si="2821"/>
        <v/>
      </c>
      <c r="B9424" s="211" t="str">
        <f t="shared" si="2824"/>
        <v/>
      </c>
      <c r="C9424" s="212"/>
      <c r="D9424" s="213" t="str">
        <f t="shared" si="2822"/>
        <v/>
      </c>
      <c r="E9424" s="214"/>
      <c r="F9424" s="215">
        <f t="shared" si="2823"/>
        <v>0</v>
      </c>
      <c r="G9424" s="281">
        <f t="shared" si="2825"/>
        <v>0</v>
      </c>
    </row>
    <row r="9425" spans="1:7" s="218" customFormat="1" ht="24" customHeight="1" x14ac:dyDescent="0.2">
      <c r="A9425" s="213" t="str">
        <f t="shared" si="2821"/>
        <v/>
      </c>
      <c r="B9425" s="211" t="str">
        <f t="shared" si="2824"/>
        <v/>
      </c>
      <c r="C9425" s="212"/>
      <c r="D9425" s="213" t="str">
        <f t="shared" si="2822"/>
        <v/>
      </c>
      <c r="E9425" s="214"/>
      <c r="F9425" s="216">
        <f t="shared" si="2823"/>
        <v>0</v>
      </c>
      <c r="G9425" s="281">
        <f t="shared" si="2825"/>
        <v>0</v>
      </c>
    </row>
    <row r="9426" spans="1:7" ht="24" customHeight="1" x14ac:dyDescent="0.2">
      <c r="A9426" s="282"/>
      <c r="B9426" s="95"/>
      <c r="C9426" s="95"/>
      <c r="D9426" s="101"/>
      <c r="E9426" s="102"/>
      <c r="F9426" s="268" t="s">
        <v>31</v>
      </c>
      <c r="G9426" s="283">
        <f>SUBTOTAL(9,G9412:G9425)</f>
        <v>0</v>
      </c>
    </row>
    <row r="9427" spans="1:7" ht="24" customHeight="1" x14ac:dyDescent="0.2">
      <c r="A9427" s="282"/>
      <c r="B9427" s="95"/>
      <c r="C9427" s="266" t="s">
        <v>605</v>
      </c>
      <c r="D9427" s="101"/>
      <c r="E9427" s="102"/>
      <c r="F9427" s="103"/>
      <c r="G9427" s="284"/>
    </row>
    <row r="9428" spans="1:7" s="218" customFormat="1"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1">
        <f>ROUND(E9428*F9428,2)</f>
        <v>0</v>
      </c>
    </row>
    <row r="9429" spans="1:7" s="218" customFormat="1" ht="24" customHeight="1" x14ac:dyDescent="0.2">
      <c r="A9429" s="213" t="str">
        <f t="shared" si="2826"/>
        <v/>
      </c>
      <c r="B9429" s="211">
        <f t="shared" si="2827"/>
        <v>0</v>
      </c>
      <c r="C9429" s="212"/>
      <c r="D9429" s="213" t="str">
        <f t="shared" si="2828"/>
        <v/>
      </c>
      <c r="E9429" s="214"/>
      <c r="F9429" s="217">
        <f t="shared" si="2829"/>
        <v>0</v>
      </c>
      <c r="G9429" s="281">
        <f>ROUND(E9429*F9429,2)</f>
        <v>0</v>
      </c>
    </row>
    <row r="9430" spans="1:7" s="218" customFormat="1" ht="24" customHeight="1" x14ac:dyDescent="0.2">
      <c r="A9430" s="213" t="str">
        <f t="shared" si="2826"/>
        <v/>
      </c>
      <c r="B9430" s="211">
        <f t="shared" si="2827"/>
        <v>0</v>
      </c>
      <c r="C9430" s="212"/>
      <c r="D9430" s="213" t="str">
        <f t="shared" si="2828"/>
        <v/>
      </c>
      <c r="E9430" s="214"/>
      <c r="F9430" s="217">
        <f t="shared" si="2829"/>
        <v>0</v>
      </c>
      <c r="G9430" s="281">
        <f t="shared" ref="G9430:G9435" si="2830">ROUND(E9430*F9430,2)</f>
        <v>0</v>
      </c>
    </row>
    <row r="9431" spans="1:7" s="218" customFormat="1" ht="24" customHeight="1" x14ac:dyDescent="0.2">
      <c r="A9431" s="213" t="str">
        <f t="shared" si="2826"/>
        <v/>
      </c>
      <c r="B9431" s="211">
        <f t="shared" si="2827"/>
        <v>0</v>
      </c>
      <c r="C9431" s="212"/>
      <c r="D9431" s="213" t="str">
        <f t="shared" si="2828"/>
        <v/>
      </c>
      <c r="E9431" s="214"/>
      <c r="F9431" s="217">
        <f t="shared" si="2829"/>
        <v>0</v>
      </c>
      <c r="G9431" s="281">
        <f t="shared" si="2830"/>
        <v>0</v>
      </c>
    </row>
    <row r="9432" spans="1:7" s="218" customFormat="1" ht="24" customHeight="1" x14ac:dyDescent="0.2">
      <c r="A9432" s="213" t="str">
        <f t="shared" si="2826"/>
        <v/>
      </c>
      <c r="B9432" s="211">
        <f t="shared" si="2827"/>
        <v>0</v>
      </c>
      <c r="C9432" s="212"/>
      <c r="D9432" s="213" t="str">
        <f t="shared" si="2828"/>
        <v/>
      </c>
      <c r="E9432" s="214"/>
      <c r="F9432" s="215">
        <f t="shared" si="2829"/>
        <v>0</v>
      </c>
      <c r="G9432" s="281">
        <f t="shared" si="2830"/>
        <v>0</v>
      </c>
    </row>
    <row r="9433" spans="1:7" s="218" customFormat="1" ht="24" customHeight="1" x14ac:dyDescent="0.2">
      <c r="A9433" s="213" t="str">
        <f t="shared" si="2826"/>
        <v/>
      </c>
      <c r="B9433" s="211">
        <f t="shared" si="2827"/>
        <v>0</v>
      </c>
      <c r="C9433" s="212"/>
      <c r="D9433" s="213" t="str">
        <f t="shared" si="2828"/>
        <v/>
      </c>
      <c r="E9433" s="214"/>
      <c r="F9433" s="215">
        <f t="shared" si="2829"/>
        <v>0</v>
      </c>
      <c r="G9433" s="281">
        <f t="shared" si="2830"/>
        <v>0</v>
      </c>
    </row>
    <row r="9434" spans="1:7" s="218" customFormat="1" ht="24" customHeight="1" x14ac:dyDescent="0.2">
      <c r="A9434" s="213" t="str">
        <f t="shared" si="2826"/>
        <v/>
      </c>
      <c r="B9434" s="211">
        <f t="shared" si="2827"/>
        <v>0</v>
      </c>
      <c r="C9434" s="212"/>
      <c r="D9434" s="213" t="str">
        <f t="shared" si="2828"/>
        <v/>
      </c>
      <c r="E9434" s="214"/>
      <c r="F9434" s="215">
        <f t="shared" si="2829"/>
        <v>0</v>
      </c>
      <c r="G9434" s="281">
        <f t="shared" si="2830"/>
        <v>0</v>
      </c>
    </row>
    <row r="9435" spans="1:7" s="218" customFormat="1" ht="24" customHeight="1" x14ac:dyDescent="0.2">
      <c r="A9435" s="213" t="str">
        <f t="shared" si="2826"/>
        <v/>
      </c>
      <c r="B9435" s="211">
        <f t="shared" si="2827"/>
        <v>0</v>
      </c>
      <c r="C9435" s="212"/>
      <c r="D9435" s="213" t="str">
        <f t="shared" si="2828"/>
        <v/>
      </c>
      <c r="E9435" s="214"/>
      <c r="F9435" s="215">
        <f t="shared" si="2829"/>
        <v>0</v>
      </c>
      <c r="G9435" s="281">
        <f t="shared" si="2830"/>
        <v>0</v>
      </c>
    </row>
    <row r="9436" spans="1:7" ht="24" customHeight="1" x14ac:dyDescent="0.2">
      <c r="A9436" s="282"/>
      <c r="B9436" s="95"/>
      <c r="C9436" s="95"/>
      <c r="D9436" s="101"/>
      <c r="E9436" s="102"/>
      <c r="F9436" s="268" t="s">
        <v>32</v>
      </c>
      <c r="G9436" s="283">
        <f>SUBTOTAL(9,G9428:G9435)</f>
        <v>0</v>
      </c>
    </row>
    <row r="9437" spans="1:7" ht="24" customHeight="1" x14ac:dyDescent="0.2">
      <c r="A9437" s="282"/>
      <c r="B9437" s="95"/>
      <c r="C9437" s="266" t="s">
        <v>606</v>
      </c>
      <c r="D9437" s="101"/>
      <c r="E9437" s="102"/>
      <c r="F9437" s="103"/>
      <c r="G9437" s="284"/>
    </row>
    <row r="9438" spans="1:7" s="218" customFormat="1"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1">
        <f t="shared" ref="G9438:G9446" si="2835">ROUND(E9438*F9438,2)</f>
        <v>0</v>
      </c>
    </row>
    <row r="9439" spans="1:7" s="218" customFormat="1" ht="24" customHeight="1" x14ac:dyDescent="0.2">
      <c r="A9439" s="213" t="str">
        <f t="shared" si="2831"/>
        <v/>
      </c>
      <c r="B9439" s="211" t="str">
        <f t="shared" si="2832"/>
        <v/>
      </c>
      <c r="C9439" s="212"/>
      <c r="D9439" s="213" t="str">
        <f t="shared" si="2833"/>
        <v/>
      </c>
      <c r="E9439" s="214"/>
      <c r="F9439" s="215">
        <f t="shared" si="2834"/>
        <v>0</v>
      </c>
      <c r="G9439" s="281">
        <f t="shared" si="2835"/>
        <v>0</v>
      </c>
    </row>
    <row r="9440" spans="1:7" s="218" customFormat="1" ht="24" customHeight="1" x14ac:dyDescent="0.2">
      <c r="A9440" s="213" t="str">
        <f t="shared" si="2831"/>
        <v/>
      </c>
      <c r="B9440" s="211" t="str">
        <f t="shared" si="2832"/>
        <v/>
      </c>
      <c r="C9440" s="212"/>
      <c r="D9440" s="213" t="str">
        <f t="shared" si="2833"/>
        <v/>
      </c>
      <c r="E9440" s="214"/>
      <c r="F9440" s="215">
        <f t="shared" si="2834"/>
        <v>0</v>
      </c>
      <c r="G9440" s="281">
        <f t="shared" si="2835"/>
        <v>0</v>
      </c>
    </row>
    <row r="9441" spans="1:7" s="218" customFormat="1" ht="24" customHeight="1" x14ac:dyDescent="0.2">
      <c r="A9441" s="213" t="str">
        <f t="shared" si="2831"/>
        <v/>
      </c>
      <c r="B9441" s="211" t="str">
        <f t="shared" si="2832"/>
        <v/>
      </c>
      <c r="C9441" s="212"/>
      <c r="D9441" s="213" t="str">
        <f t="shared" si="2833"/>
        <v/>
      </c>
      <c r="E9441" s="214"/>
      <c r="F9441" s="215">
        <f t="shared" si="2834"/>
        <v>0</v>
      </c>
      <c r="G9441" s="281">
        <f t="shared" si="2835"/>
        <v>0</v>
      </c>
    </row>
    <row r="9442" spans="1:7" s="218" customFormat="1" ht="24" customHeight="1" x14ac:dyDescent="0.2">
      <c r="A9442" s="213" t="str">
        <f t="shared" si="2831"/>
        <v/>
      </c>
      <c r="B9442" s="211" t="str">
        <f t="shared" si="2832"/>
        <v/>
      </c>
      <c r="C9442" s="212"/>
      <c r="D9442" s="213" t="str">
        <f t="shared" si="2833"/>
        <v/>
      </c>
      <c r="E9442" s="214"/>
      <c r="F9442" s="215">
        <f t="shared" si="2834"/>
        <v>0</v>
      </c>
      <c r="G9442" s="281">
        <f t="shared" si="2835"/>
        <v>0</v>
      </c>
    </row>
    <row r="9443" spans="1:7" s="218" customFormat="1" ht="24" customHeight="1" x14ac:dyDescent="0.2">
      <c r="A9443" s="213" t="str">
        <f t="shared" si="2831"/>
        <v/>
      </c>
      <c r="B9443" s="211" t="str">
        <f t="shared" si="2832"/>
        <v/>
      </c>
      <c r="C9443" s="212"/>
      <c r="D9443" s="213" t="str">
        <f t="shared" si="2833"/>
        <v/>
      </c>
      <c r="E9443" s="214"/>
      <c r="F9443" s="215">
        <f t="shared" si="2834"/>
        <v>0</v>
      </c>
      <c r="G9443" s="281">
        <f t="shared" si="2835"/>
        <v>0</v>
      </c>
    </row>
    <row r="9444" spans="1:7" s="218" customFormat="1" ht="24" customHeight="1" x14ac:dyDescent="0.2">
      <c r="A9444" s="213" t="str">
        <f t="shared" si="2831"/>
        <v/>
      </c>
      <c r="B9444" s="211" t="str">
        <f t="shared" si="2832"/>
        <v/>
      </c>
      <c r="C9444" s="212"/>
      <c r="D9444" s="213" t="str">
        <f t="shared" si="2833"/>
        <v/>
      </c>
      <c r="E9444" s="214"/>
      <c r="F9444" s="215">
        <f t="shared" si="2834"/>
        <v>0</v>
      </c>
      <c r="G9444" s="281">
        <f t="shared" si="2835"/>
        <v>0</v>
      </c>
    </row>
    <row r="9445" spans="1:7" s="218" customFormat="1" ht="24" customHeight="1" x14ac:dyDescent="0.2">
      <c r="A9445" s="213" t="str">
        <f t="shared" si="2831"/>
        <v/>
      </c>
      <c r="B9445" s="211" t="str">
        <f t="shared" si="2832"/>
        <v/>
      </c>
      <c r="C9445" s="212"/>
      <c r="D9445" s="213" t="str">
        <f t="shared" si="2833"/>
        <v/>
      </c>
      <c r="E9445" s="214"/>
      <c r="F9445" s="215">
        <f t="shared" si="2834"/>
        <v>0</v>
      </c>
      <c r="G9445" s="281">
        <f t="shared" si="2835"/>
        <v>0</v>
      </c>
    </row>
    <row r="9446" spans="1:7" s="218" customFormat="1" ht="24" customHeight="1" x14ac:dyDescent="0.2">
      <c r="A9446" s="213" t="str">
        <f t="shared" si="2831"/>
        <v/>
      </c>
      <c r="B9446" s="211" t="str">
        <f t="shared" si="2832"/>
        <v/>
      </c>
      <c r="C9446" s="212"/>
      <c r="D9446" s="213" t="str">
        <f t="shared" si="2833"/>
        <v/>
      </c>
      <c r="E9446" s="214"/>
      <c r="F9446" s="215">
        <f t="shared" si="2834"/>
        <v>0</v>
      </c>
      <c r="G9446" s="281">
        <f t="shared" si="2835"/>
        <v>0</v>
      </c>
    </row>
    <row r="9447" spans="1:7" ht="24" customHeight="1" x14ac:dyDescent="0.2">
      <c r="A9447" s="285"/>
      <c r="B9447" s="101"/>
      <c r="C9447" s="95"/>
      <c r="D9447" s="101"/>
      <c r="E9447" s="102"/>
      <c r="F9447" s="268" t="s">
        <v>33</v>
      </c>
      <c r="G9447" s="283">
        <f>SUBTOTAL(9,G9438:G9446)</f>
        <v>0</v>
      </c>
    </row>
    <row r="9448" spans="1:7" ht="24" customHeight="1" x14ac:dyDescent="0.2">
      <c r="A9448" s="286"/>
      <c r="B9448" s="101"/>
      <c r="C9448" s="95"/>
      <c r="D9448" s="101"/>
      <c r="E9448" s="102"/>
      <c r="F9448" s="103"/>
      <c r="G9448" s="284"/>
    </row>
    <row r="9449" spans="1:7" ht="24" customHeight="1" x14ac:dyDescent="0.2">
      <c r="A9449" s="287" t="str">
        <f>B9407</f>
        <v/>
      </c>
      <c r="B9449" s="288" t="str">
        <f>C9407</f>
        <v/>
      </c>
      <c r="C9449" s="109"/>
      <c r="D9449" s="109" t="s">
        <v>34</v>
      </c>
      <c r="E9449" s="110"/>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7" t="str">
        <f>Comitente</f>
        <v>CA.ME. SAN JUAN SOCIEDAD DEL ESTADO</v>
      </c>
      <c r="C9452" s="92"/>
      <c r="D9452" s="98"/>
      <c r="E9452" s="98"/>
      <c r="F9452" s="99"/>
      <c r="G9452" s="273"/>
    </row>
    <row r="9453" spans="1:7" ht="24" customHeight="1" x14ac:dyDescent="0.2">
      <c r="A9453" s="272" t="s">
        <v>603</v>
      </c>
      <c r="B9453" s="97">
        <f>Contratista</f>
        <v>0</v>
      </c>
      <c r="C9453" s="93"/>
      <c r="D9453" s="93"/>
      <c r="E9453" s="93"/>
      <c r="F9453" s="100"/>
      <c r="G9453" s="274"/>
    </row>
    <row r="9454" spans="1:7" ht="24" customHeight="1" x14ac:dyDescent="0.2">
      <c r="A9454" s="272" t="s">
        <v>24</v>
      </c>
      <c r="B9454" s="97" t="str">
        <f>Obra</f>
        <v>CIERRE PERIMETRAL - OBRA CIVIL Ca.Me. SAN JUAN S.E.</v>
      </c>
      <c r="C9454" s="93"/>
      <c r="D9454" s="93"/>
      <c r="E9454" s="93"/>
      <c r="F9454" s="100" t="s">
        <v>38</v>
      </c>
      <c r="G9454" s="275">
        <f>Fecha_Base</f>
        <v>44711</v>
      </c>
    </row>
    <row r="9455" spans="1:7" ht="24" customHeight="1" x14ac:dyDescent="0.2">
      <c r="A9455" s="276" t="s">
        <v>601</v>
      </c>
      <c r="B9455" s="94" t="str">
        <f>Ubicación</f>
        <v>DEPARTAMENTO SARMIENTO</v>
      </c>
      <c r="C9455" s="94"/>
      <c r="D9455" s="101"/>
      <c r="E9455" s="102"/>
      <c r="F9455" s="103"/>
      <c r="G9455" s="277"/>
    </row>
    <row r="9456" spans="1:7" ht="24" customHeight="1" x14ac:dyDescent="0.2">
      <c r="A9456" s="276" t="s">
        <v>39</v>
      </c>
      <c r="B9456" s="104" t="str">
        <f>IFERROR(VALUE(LEFT(B9457,FIND(".",B9457)-1)),"")</f>
        <v/>
      </c>
      <c r="C9456" s="95" t="str">
        <f>IFERROR(VLOOKUP(B9456,Tabla_CyP,2,FALSE),"")</f>
        <v/>
      </c>
      <c r="D9456" s="95"/>
      <c r="E9456" s="102"/>
      <c r="F9456" s="103"/>
      <c r="G9456" s="277"/>
    </row>
    <row r="9457" spans="1:123" ht="24" customHeight="1" x14ac:dyDescent="0.2">
      <c r="A9457" s="276" t="s">
        <v>25</v>
      </c>
      <c r="B9457" s="105" t="str">
        <f>IFERROR(VLOOKUP(COUNTIF($A$1:A9457,"ANALISIS DE PRECIOS"),Tabla_NumeroItem,2,FALSE),"")</f>
        <v/>
      </c>
      <c r="C9457" s="95" t="str">
        <f>IFERROR(VLOOKUP(B9457,Tabla_CyP,2,FALSE),"")</f>
        <v/>
      </c>
      <c r="D9457" s="101"/>
      <c r="E9457" s="102"/>
      <c r="F9457" s="100" t="s">
        <v>26</v>
      </c>
      <c r="G9457" s="278" t="str">
        <f>IFERROR(VLOOKUP(B9457,Tabla_CyP,4,FALSE),"")</f>
        <v/>
      </c>
    </row>
    <row r="9458" spans="1:123" ht="24" customHeight="1" x14ac:dyDescent="0.2">
      <c r="A9458" s="276"/>
      <c r="B9458" s="94"/>
      <c r="C9458" s="95"/>
      <c r="D9458" s="101"/>
      <c r="E9458" s="102"/>
      <c r="F9458" s="103"/>
      <c r="G9458" s="277"/>
    </row>
    <row r="9459" spans="1:123" ht="24" customHeight="1" x14ac:dyDescent="0.2">
      <c r="A9459" s="378" t="s">
        <v>507</v>
      </c>
      <c r="B9459" s="379"/>
      <c r="C9459" s="380" t="s">
        <v>0</v>
      </c>
      <c r="D9459" s="380" t="s">
        <v>27</v>
      </c>
      <c r="E9459" s="386" t="s">
        <v>28</v>
      </c>
      <c r="F9459" s="388" t="s">
        <v>29</v>
      </c>
      <c r="G9459" s="388" t="s">
        <v>30</v>
      </c>
    </row>
    <row r="9460" spans="1:123" s="107" customFormat="1" ht="24" customHeight="1" x14ac:dyDescent="0.2">
      <c r="A9460" s="106" t="s">
        <v>508</v>
      </c>
      <c r="B9460" s="106" t="s">
        <v>509</v>
      </c>
      <c r="C9460" s="381"/>
      <c r="D9460" s="381"/>
      <c r="E9460" s="387"/>
      <c r="F9460" s="389"/>
      <c r="G9460" s="389"/>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customHeight="1" x14ac:dyDescent="0.2">
      <c r="A9461" s="279"/>
      <c r="B9461" s="108"/>
      <c r="C9461" s="267" t="s">
        <v>604</v>
      </c>
      <c r="D9461" s="109"/>
      <c r="E9461" s="110"/>
      <c r="F9461" s="111"/>
      <c r="G9461" s="280"/>
    </row>
    <row r="9462" spans="1:123" s="218" customFormat="1"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1">
        <f>ROUND(E9462*F9462,2)</f>
        <v>0</v>
      </c>
    </row>
    <row r="9463" spans="1:123" s="218" customFormat="1"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1">
        <f t="shared" ref="G9463:G9475" si="2840">ROUND(E9463*F9463,2)</f>
        <v>0</v>
      </c>
    </row>
    <row r="9464" spans="1:123" s="218" customFormat="1" ht="24" customHeight="1" x14ac:dyDescent="0.2">
      <c r="A9464" s="213" t="str">
        <f t="shared" si="2836"/>
        <v/>
      </c>
      <c r="B9464" s="211" t="str">
        <f t="shared" si="2839"/>
        <v/>
      </c>
      <c r="C9464" s="212"/>
      <c r="D9464" s="213" t="str">
        <f t="shared" si="2837"/>
        <v/>
      </c>
      <c r="E9464" s="214"/>
      <c r="F9464" s="215">
        <f t="shared" si="2838"/>
        <v>0</v>
      </c>
      <c r="G9464" s="281">
        <f t="shared" si="2840"/>
        <v>0</v>
      </c>
    </row>
    <row r="9465" spans="1:123" s="218" customFormat="1" ht="24" customHeight="1" x14ac:dyDescent="0.2">
      <c r="A9465" s="213" t="str">
        <f t="shared" si="2836"/>
        <v/>
      </c>
      <c r="B9465" s="211" t="str">
        <f t="shared" si="2839"/>
        <v/>
      </c>
      <c r="C9465" s="212"/>
      <c r="D9465" s="213" t="str">
        <f t="shared" si="2837"/>
        <v/>
      </c>
      <c r="E9465" s="214"/>
      <c r="F9465" s="215">
        <f t="shared" si="2838"/>
        <v>0</v>
      </c>
      <c r="G9465" s="281">
        <f t="shared" si="2840"/>
        <v>0</v>
      </c>
    </row>
    <row r="9466" spans="1:123" s="218" customFormat="1" ht="24" customHeight="1" x14ac:dyDescent="0.2">
      <c r="A9466" s="213" t="str">
        <f t="shared" si="2836"/>
        <v/>
      </c>
      <c r="B9466" s="211" t="str">
        <f t="shared" si="2839"/>
        <v/>
      </c>
      <c r="C9466" s="212"/>
      <c r="D9466" s="213" t="str">
        <f t="shared" si="2837"/>
        <v/>
      </c>
      <c r="E9466" s="214"/>
      <c r="F9466" s="215">
        <f t="shared" si="2838"/>
        <v>0</v>
      </c>
      <c r="G9466" s="281">
        <f t="shared" si="2840"/>
        <v>0</v>
      </c>
    </row>
    <row r="9467" spans="1:123" s="218" customFormat="1" ht="24" customHeight="1" x14ac:dyDescent="0.2">
      <c r="A9467" s="213" t="str">
        <f t="shared" si="2836"/>
        <v/>
      </c>
      <c r="B9467" s="211" t="str">
        <f t="shared" si="2839"/>
        <v/>
      </c>
      <c r="C9467" s="212"/>
      <c r="D9467" s="213" t="str">
        <f t="shared" si="2837"/>
        <v/>
      </c>
      <c r="E9467" s="214"/>
      <c r="F9467" s="215">
        <f t="shared" si="2838"/>
        <v>0</v>
      </c>
      <c r="G9467" s="281">
        <f t="shared" si="2840"/>
        <v>0</v>
      </c>
    </row>
    <row r="9468" spans="1:123" s="218" customFormat="1" ht="24" customHeight="1" x14ac:dyDescent="0.2">
      <c r="A9468" s="213" t="str">
        <f t="shared" si="2836"/>
        <v/>
      </c>
      <c r="B9468" s="211" t="str">
        <f t="shared" si="2839"/>
        <v/>
      </c>
      <c r="C9468" s="212"/>
      <c r="D9468" s="213" t="str">
        <f t="shared" si="2837"/>
        <v/>
      </c>
      <c r="E9468" s="214"/>
      <c r="F9468" s="215">
        <f t="shared" si="2838"/>
        <v>0</v>
      </c>
      <c r="G9468" s="281">
        <f t="shared" si="2840"/>
        <v>0</v>
      </c>
    </row>
    <row r="9469" spans="1:123" s="218" customFormat="1" ht="24" customHeight="1" x14ac:dyDescent="0.2">
      <c r="A9469" s="213" t="str">
        <f t="shared" si="2836"/>
        <v/>
      </c>
      <c r="B9469" s="211" t="str">
        <f t="shared" si="2839"/>
        <v/>
      </c>
      <c r="C9469" s="212"/>
      <c r="D9469" s="213" t="str">
        <f t="shared" si="2837"/>
        <v/>
      </c>
      <c r="E9469" s="214"/>
      <c r="F9469" s="215">
        <f t="shared" si="2838"/>
        <v>0</v>
      </c>
      <c r="G9469" s="281">
        <f t="shared" si="2840"/>
        <v>0</v>
      </c>
    </row>
    <row r="9470" spans="1:123" s="218" customFormat="1" ht="24" customHeight="1" x14ac:dyDescent="0.2">
      <c r="A9470" s="213" t="str">
        <f t="shared" si="2836"/>
        <v/>
      </c>
      <c r="B9470" s="211" t="str">
        <f t="shared" si="2839"/>
        <v/>
      </c>
      <c r="C9470" s="212"/>
      <c r="D9470" s="213" t="str">
        <f t="shared" si="2837"/>
        <v/>
      </c>
      <c r="E9470" s="214"/>
      <c r="F9470" s="215">
        <f t="shared" si="2838"/>
        <v>0</v>
      </c>
      <c r="G9470" s="281">
        <f t="shared" si="2840"/>
        <v>0</v>
      </c>
    </row>
    <row r="9471" spans="1:123" s="218" customFormat="1" ht="24" customHeight="1" x14ac:dyDescent="0.2">
      <c r="A9471" s="213" t="str">
        <f t="shared" si="2836"/>
        <v/>
      </c>
      <c r="B9471" s="211" t="str">
        <f t="shared" si="2839"/>
        <v/>
      </c>
      <c r="C9471" s="212"/>
      <c r="D9471" s="213" t="str">
        <f t="shared" si="2837"/>
        <v/>
      </c>
      <c r="E9471" s="214"/>
      <c r="F9471" s="215">
        <f t="shared" si="2838"/>
        <v>0</v>
      </c>
      <c r="G9471" s="281">
        <f t="shared" si="2840"/>
        <v>0</v>
      </c>
    </row>
    <row r="9472" spans="1:123" s="218" customFormat="1" ht="24" customHeight="1" x14ac:dyDescent="0.2">
      <c r="A9472" s="213" t="str">
        <f t="shared" si="2836"/>
        <v/>
      </c>
      <c r="B9472" s="211" t="str">
        <f t="shared" si="2839"/>
        <v/>
      </c>
      <c r="C9472" s="212"/>
      <c r="D9472" s="213" t="str">
        <f t="shared" si="2837"/>
        <v/>
      </c>
      <c r="E9472" s="214"/>
      <c r="F9472" s="215">
        <f t="shared" si="2838"/>
        <v>0</v>
      </c>
      <c r="G9472" s="281">
        <f t="shared" si="2840"/>
        <v>0</v>
      </c>
    </row>
    <row r="9473" spans="1:7" s="218" customFormat="1" ht="24" customHeight="1" x14ac:dyDescent="0.2">
      <c r="A9473" s="213" t="str">
        <f t="shared" si="2836"/>
        <v/>
      </c>
      <c r="B9473" s="211" t="str">
        <f t="shared" si="2839"/>
        <v/>
      </c>
      <c r="C9473" s="212"/>
      <c r="D9473" s="213" t="str">
        <f t="shared" si="2837"/>
        <v/>
      </c>
      <c r="E9473" s="214"/>
      <c r="F9473" s="215">
        <f t="shared" si="2838"/>
        <v>0</v>
      </c>
      <c r="G9473" s="281">
        <f t="shared" si="2840"/>
        <v>0</v>
      </c>
    </row>
    <row r="9474" spans="1:7" s="218" customFormat="1" ht="24" customHeight="1" x14ac:dyDescent="0.2">
      <c r="A9474" s="213" t="str">
        <f t="shared" si="2836"/>
        <v/>
      </c>
      <c r="B9474" s="211" t="str">
        <f t="shared" si="2839"/>
        <v/>
      </c>
      <c r="C9474" s="212"/>
      <c r="D9474" s="213" t="str">
        <f t="shared" si="2837"/>
        <v/>
      </c>
      <c r="E9474" s="214"/>
      <c r="F9474" s="215">
        <f t="shared" si="2838"/>
        <v>0</v>
      </c>
      <c r="G9474" s="281">
        <f t="shared" si="2840"/>
        <v>0</v>
      </c>
    </row>
    <row r="9475" spans="1:7" s="218" customFormat="1" ht="24" customHeight="1" x14ac:dyDescent="0.2">
      <c r="A9475" s="213" t="str">
        <f t="shared" si="2836"/>
        <v/>
      </c>
      <c r="B9475" s="211" t="str">
        <f t="shared" si="2839"/>
        <v/>
      </c>
      <c r="C9475" s="212"/>
      <c r="D9475" s="213" t="str">
        <f t="shared" si="2837"/>
        <v/>
      </c>
      <c r="E9475" s="214"/>
      <c r="F9475" s="216">
        <f t="shared" si="2838"/>
        <v>0</v>
      </c>
      <c r="G9475" s="281">
        <f t="shared" si="2840"/>
        <v>0</v>
      </c>
    </row>
    <row r="9476" spans="1:7" ht="24" customHeight="1" x14ac:dyDescent="0.2">
      <c r="A9476" s="282"/>
      <c r="B9476" s="95"/>
      <c r="C9476" s="95"/>
      <c r="D9476" s="101"/>
      <c r="E9476" s="102"/>
      <c r="F9476" s="268" t="s">
        <v>31</v>
      </c>
      <c r="G9476" s="283">
        <f>SUBTOTAL(9,G9462:G9475)</f>
        <v>0</v>
      </c>
    </row>
    <row r="9477" spans="1:7" ht="24" customHeight="1" x14ac:dyDescent="0.2">
      <c r="A9477" s="282"/>
      <c r="B9477" s="95"/>
      <c r="C9477" s="266" t="s">
        <v>605</v>
      </c>
      <c r="D9477" s="101"/>
      <c r="E9477" s="102"/>
      <c r="F9477" s="103"/>
      <c r="G9477" s="284"/>
    </row>
    <row r="9478" spans="1:7" s="218" customFormat="1"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1">
        <f>ROUND(E9478*F9478,2)</f>
        <v>0</v>
      </c>
    </row>
    <row r="9479" spans="1:7" s="218" customFormat="1" ht="24" customHeight="1" x14ac:dyDescent="0.2">
      <c r="A9479" s="213" t="str">
        <f t="shared" si="2841"/>
        <v/>
      </c>
      <c r="B9479" s="211">
        <f t="shared" si="2842"/>
        <v>0</v>
      </c>
      <c r="C9479" s="212"/>
      <c r="D9479" s="213" t="str">
        <f t="shared" si="2843"/>
        <v/>
      </c>
      <c r="E9479" s="214"/>
      <c r="F9479" s="217">
        <f t="shared" si="2844"/>
        <v>0</v>
      </c>
      <c r="G9479" s="281">
        <f>ROUND(E9479*F9479,2)</f>
        <v>0</v>
      </c>
    </row>
    <row r="9480" spans="1:7" s="218" customFormat="1" ht="24" customHeight="1" x14ac:dyDescent="0.2">
      <c r="A9480" s="213" t="str">
        <f t="shared" si="2841"/>
        <v/>
      </c>
      <c r="B9480" s="211">
        <f t="shared" si="2842"/>
        <v>0</v>
      </c>
      <c r="C9480" s="212"/>
      <c r="D9480" s="213" t="str">
        <f t="shared" si="2843"/>
        <v/>
      </c>
      <c r="E9480" s="214"/>
      <c r="F9480" s="217">
        <f t="shared" si="2844"/>
        <v>0</v>
      </c>
      <c r="G9480" s="281">
        <f t="shared" ref="G9480:G9485" si="2845">ROUND(E9480*F9480,2)</f>
        <v>0</v>
      </c>
    </row>
    <row r="9481" spans="1:7" s="218" customFormat="1" ht="24" customHeight="1" x14ac:dyDescent="0.2">
      <c r="A9481" s="213" t="str">
        <f t="shared" si="2841"/>
        <v/>
      </c>
      <c r="B9481" s="211">
        <f t="shared" si="2842"/>
        <v>0</v>
      </c>
      <c r="C9481" s="212"/>
      <c r="D9481" s="213" t="str">
        <f t="shared" si="2843"/>
        <v/>
      </c>
      <c r="E9481" s="214"/>
      <c r="F9481" s="217">
        <f t="shared" si="2844"/>
        <v>0</v>
      </c>
      <c r="G9481" s="281">
        <f t="shared" si="2845"/>
        <v>0</v>
      </c>
    </row>
    <row r="9482" spans="1:7" s="218" customFormat="1" ht="24" customHeight="1" x14ac:dyDescent="0.2">
      <c r="A9482" s="213" t="str">
        <f t="shared" si="2841"/>
        <v/>
      </c>
      <c r="B9482" s="211">
        <f t="shared" si="2842"/>
        <v>0</v>
      </c>
      <c r="C9482" s="212"/>
      <c r="D9482" s="213" t="str">
        <f t="shared" si="2843"/>
        <v/>
      </c>
      <c r="E9482" s="214"/>
      <c r="F9482" s="215">
        <f t="shared" si="2844"/>
        <v>0</v>
      </c>
      <c r="G9482" s="281">
        <f t="shared" si="2845"/>
        <v>0</v>
      </c>
    </row>
    <row r="9483" spans="1:7" s="218" customFormat="1" ht="24" customHeight="1" x14ac:dyDescent="0.2">
      <c r="A9483" s="213" t="str">
        <f t="shared" si="2841"/>
        <v/>
      </c>
      <c r="B9483" s="211">
        <f t="shared" si="2842"/>
        <v>0</v>
      </c>
      <c r="C9483" s="212"/>
      <c r="D9483" s="213" t="str">
        <f t="shared" si="2843"/>
        <v/>
      </c>
      <c r="E9483" s="214"/>
      <c r="F9483" s="215">
        <f t="shared" si="2844"/>
        <v>0</v>
      </c>
      <c r="G9483" s="281">
        <f t="shared" si="2845"/>
        <v>0</v>
      </c>
    </row>
    <row r="9484" spans="1:7" s="218" customFormat="1" ht="24" customHeight="1" x14ac:dyDescent="0.2">
      <c r="A9484" s="213" t="str">
        <f t="shared" si="2841"/>
        <v/>
      </c>
      <c r="B9484" s="211">
        <f t="shared" si="2842"/>
        <v>0</v>
      </c>
      <c r="C9484" s="212"/>
      <c r="D9484" s="213" t="str">
        <f t="shared" si="2843"/>
        <v/>
      </c>
      <c r="E9484" s="214"/>
      <c r="F9484" s="215">
        <f t="shared" si="2844"/>
        <v>0</v>
      </c>
      <c r="G9484" s="281">
        <f t="shared" si="2845"/>
        <v>0</v>
      </c>
    </row>
    <row r="9485" spans="1:7" s="218" customFormat="1" ht="24" customHeight="1" x14ac:dyDescent="0.2">
      <c r="A9485" s="213" t="str">
        <f t="shared" si="2841"/>
        <v/>
      </c>
      <c r="B9485" s="211">
        <f t="shared" si="2842"/>
        <v>0</v>
      </c>
      <c r="C9485" s="212"/>
      <c r="D9485" s="213" t="str">
        <f t="shared" si="2843"/>
        <v/>
      </c>
      <c r="E9485" s="214"/>
      <c r="F9485" s="215">
        <f t="shared" si="2844"/>
        <v>0</v>
      </c>
      <c r="G9485" s="281">
        <f t="shared" si="2845"/>
        <v>0</v>
      </c>
    </row>
    <row r="9486" spans="1:7" ht="24" customHeight="1" x14ac:dyDescent="0.2">
      <c r="A9486" s="282"/>
      <c r="B9486" s="95"/>
      <c r="C9486" s="95"/>
      <c r="D9486" s="101"/>
      <c r="E9486" s="102"/>
      <c r="F9486" s="268" t="s">
        <v>32</v>
      </c>
      <c r="G9486" s="283">
        <f>SUBTOTAL(9,G9478:G9485)</f>
        <v>0</v>
      </c>
    </row>
    <row r="9487" spans="1:7" ht="24" customHeight="1" x14ac:dyDescent="0.2">
      <c r="A9487" s="282"/>
      <c r="B9487" s="95"/>
      <c r="C9487" s="266" t="s">
        <v>606</v>
      </c>
      <c r="D9487" s="101"/>
      <c r="E9487" s="102"/>
      <c r="F9487" s="103"/>
      <c r="G9487" s="284"/>
    </row>
    <row r="9488" spans="1:7" s="218" customFormat="1"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1">
        <f t="shared" ref="G9488:G9496" si="2850">ROUND(E9488*F9488,2)</f>
        <v>0</v>
      </c>
    </row>
    <row r="9489" spans="1:7" s="218" customFormat="1" ht="24" customHeight="1" x14ac:dyDescent="0.2">
      <c r="A9489" s="213" t="str">
        <f t="shared" si="2846"/>
        <v/>
      </c>
      <c r="B9489" s="211" t="str">
        <f t="shared" si="2847"/>
        <v/>
      </c>
      <c r="C9489" s="212"/>
      <c r="D9489" s="213" t="str">
        <f t="shared" si="2848"/>
        <v/>
      </c>
      <c r="E9489" s="214"/>
      <c r="F9489" s="215">
        <f t="shared" si="2849"/>
        <v>0</v>
      </c>
      <c r="G9489" s="281">
        <f t="shared" si="2850"/>
        <v>0</v>
      </c>
    </row>
    <row r="9490" spans="1:7" s="218" customFormat="1" ht="24" customHeight="1" x14ac:dyDescent="0.2">
      <c r="A9490" s="213" t="str">
        <f t="shared" si="2846"/>
        <v/>
      </c>
      <c r="B9490" s="211" t="str">
        <f t="shared" si="2847"/>
        <v/>
      </c>
      <c r="C9490" s="212"/>
      <c r="D9490" s="213" t="str">
        <f t="shared" si="2848"/>
        <v/>
      </c>
      <c r="E9490" s="214"/>
      <c r="F9490" s="215">
        <f t="shared" si="2849"/>
        <v>0</v>
      </c>
      <c r="G9490" s="281">
        <f t="shared" si="2850"/>
        <v>0</v>
      </c>
    </row>
    <row r="9491" spans="1:7" s="218" customFormat="1" ht="24" customHeight="1" x14ac:dyDescent="0.2">
      <c r="A9491" s="213" t="str">
        <f t="shared" si="2846"/>
        <v/>
      </c>
      <c r="B9491" s="211" t="str">
        <f t="shared" si="2847"/>
        <v/>
      </c>
      <c r="C9491" s="212"/>
      <c r="D9491" s="213" t="str">
        <f t="shared" si="2848"/>
        <v/>
      </c>
      <c r="E9491" s="214"/>
      <c r="F9491" s="215">
        <f t="shared" si="2849"/>
        <v>0</v>
      </c>
      <c r="G9491" s="281">
        <f t="shared" si="2850"/>
        <v>0</v>
      </c>
    </row>
    <row r="9492" spans="1:7" s="218" customFormat="1" ht="24" customHeight="1" x14ac:dyDescent="0.2">
      <c r="A9492" s="213" t="str">
        <f t="shared" si="2846"/>
        <v/>
      </c>
      <c r="B9492" s="211" t="str">
        <f t="shared" si="2847"/>
        <v/>
      </c>
      <c r="C9492" s="212"/>
      <c r="D9492" s="213" t="str">
        <f t="shared" si="2848"/>
        <v/>
      </c>
      <c r="E9492" s="214"/>
      <c r="F9492" s="215">
        <f t="shared" si="2849"/>
        <v>0</v>
      </c>
      <c r="G9492" s="281">
        <f t="shared" si="2850"/>
        <v>0</v>
      </c>
    </row>
    <row r="9493" spans="1:7" s="218" customFormat="1" ht="24" customHeight="1" x14ac:dyDescent="0.2">
      <c r="A9493" s="213" t="str">
        <f t="shared" si="2846"/>
        <v/>
      </c>
      <c r="B9493" s="211" t="str">
        <f t="shared" si="2847"/>
        <v/>
      </c>
      <c r="C9493" s="212"/>
      <c r="D9493" s="213" t="str">
        <f t="shared" si="2848"/>
        <v/>
      </c>
      <c r="E9493" s="214"/>
      <c r="F9493" s="215">
        <f t="shared" si="2849"/>
        <v>0</v>
      </c>
      <c r="G9493" s="281">
        <f t="shared" si="2850"/>
        <v>0</v>
      </c>
    </row>
    <row r="9494" spans="1:7" s="218" customFormat="1" ht="24" customHeight="1" x14ac:dyDescent="0.2">
      <c r="A9494" s="213" t="str">
        <f t="shared" si="2846"/>
        <v/>
      </c>
      <c r="B9494" s="211" t="str">
        <f t="shared" si="2847"/>
        <v/>
      </c>
      <c r="C9494" s="212"/>
      <c r="D9494" s="213" t="str">
        <f t="shared" si="2848"/>
        <v/>
      </c>
      <c r="E9494" s="214"/>
      <c r="F9494" s="215">
        <f t="shared" si="2849"/>
        <v>0</v>
      </c>
      <c r="G9494" s="281">
        <f t="shared" si="2850"/>
        <v>0</v>
      </c>
    </row>
    <row r="9495" spans="1:7" s="218" customFormat="1" ht="24" customHeight="1" x14ac:dyDescent="0.2">
      <c r="A9495" s="213" t="str">
        <f t="shared" si="2846"/>
        <v/>
      </c>
      <c r="B9495" s="211" t="str">
        <f t="shared" si="2847"/>
        <v/>
      </c>
      <c r="C9495" s="212"/>
      <c r="D9495" s="213" t="str">
        <f t="shared" si="2848"/>
        <v/>
      </c>
      <c r="E9495" s="214"/>
      <c r="F9495" s="215">
        <f t="shared" si="2849"/>
        <v>0</v>
      </c>
      <c r="G9495" s="281">
        <f t="shared" si="2850"/>
        <v>0</v>
      </c>
    </row>
    <row r="9496" spans="1:7" s="218" customFormat="1" ht="24" customHeight="1" x14ac:dyDescent="0.2">
      <c r="A9496" s="213" t="str">
        <f t="shared" si="2846"/>
        <v/>
      </c>
      <c r="B9496" s="211" t="str">
        <f t="shared" si="2847"/>
        <v/>
      </c>
      <c r="C9496" s="212"/>
      <c r="D9496" s="213" t="str">
        <f t="shared" si="2848"/>
        <v/>
      </c>
      <c r="E9496" s="214"/>
      <c r="F9496" s="215">
        <f t="shared" si="2849"/>
        <v>0</v>
      </c>
      <c r="G9496" s="281">
        <f t="shared" si="2850"/>
        <v>0</v>
      </c>
    </row>
    <row r="9497" spans="1:7" ht="24" customHeight="1" x14ac:dyDescent="0.2">
      <c r="A9497" s="285"/>
      <c r="B9497" s="101"/>
      <c r="C9497" s="95"/>
      <c r="D9497" s="101"/>
      <c r="E9497" s="102"/>
      <c r="F9497" s="268" t="s">
        <v>33</v>
      </c>
      <c r="G9497" s="283">
        <f>SUBTOTAL(9,G9488:G9496)</f>
        <v>0</v>
      </c>
    </row>
    <row r="9498" spans="1:7" ht="24" customHeight="1" x14ac:dyDescent="0.2">
      <c r="A9498" s="286"/>
      <c r="B9498" s="101"/>
      <c r="C9498" s="95"/>
      <c r="D9498" s="101"/>
      <c r="E9498" s="102"/>
      <c r="F9498" s="103"/>
      <c r="G9498" s="284"/>
    </row>
    <row r="9499" spans="1:7" ht="24" customHeight="1" x14ac:dyDescent="0.2">
      <c r="A9499" s="287" t="str">
        <f>B9457</f>
        <v/>
      </c>
      <c r="B9499" s="288" t="str">
        <f>C9457</f>
        <v/>
      </c>
      <c r="C9499" s="109"/>
      <c r="D9499" s="109" t="s">
        <v>34</v>
      </c>
      <c r="E9499" s="110"/>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7" t="str">
        <f>Comitente</f>
        <v>CA.ME. SAN JUAN SOCIEDAD DEL ESTADO</v>
      </c>
      <c r="C9502" s="92"/>
      <c r="D9502" s="98"/>
      <c r="E9502" s="98"/>
      <c r="F9502" s="99"/>
      <c r="G9502" s="273"/>
    </row>
    <row r="9503" spans="1:7" ht="24" customHeight="1" x14ac:dyDescent="0.2">
      <c r="A9503" s="272" t="s">
        <v>603</v>
      </c>
      <c r="B9503" s="97">
        <f>Contratista</f>
        <v>0</v>
      </c>
      <c r="C9503" s="93"/>
      <c r="D9503" s="93"/>
      <c r="E9503" s="93"/>
      <c r="F9503" s="100"/>
      <c r="G9503" s="274"/>
    </row>
    <row r="9504" spans="1:7" ht="24" customHeight="1" x14ac:dyDescent="0.2">
      <c r="A9504" s="272" t="s">
        <v>24</v>
      </c>
      <c r="B9504" s="97" t="str">
        <f>Obra</f>
        <v>CIERRE PERIMETRAL - OBRA CIVIL Ca.Me. SAN JUAN S.E.</v>
      </c>
      <c r="C9504" s="93"/>
      <c r="D9504" s="93"/>
      <c r="E9504" s="93"/>
      <c r="F9504" s="100" t="s">
        <v>38</v>
      </c>
      <c r="G9504" s="275">
        <f>Fecha_Base</f>
        <v>44711</v>
      </c>
    </row>
    <row r="9505" spans="1:123" ht="24" customHeight="1" x14ac:dyDescent="0.2">
      <c r="A9505" s="276" t="s">
        <v>601</v>
      </c>
      <c r="B9505" s="94" t="str">
        <f>Ubicación</f>
        <v>DEPARTAMENTO SARMIENTO</v>
      </c>
      <c r="C9505" s="94"/>
      <c r="D9505" s="101"/>
      <c r="E9505" s="102"/>
      <c r="F9505" s="103"/>
      <c r="G9505" s="277"/>
    </row>
    <row r="9506" spans="1:123" ht="24" customHeight="1" x14ac:dyDescent="0.2">
      <c r="A9506" s="276" t="s">
        <v>39</v>
      </c>
      <c r="B9506" s="104" t="str">
        <f>IFERROR(VALUE(LEFT(B9507,FIND(".",B9507)-1)),"")</f>
        <v/>
      </c>
      <c r="C9506" s="95" t="str">
        <f>IFERROR(VLOOKUP(B9506,Tabla_CyP,2,FALSE),"")</f>
        <v/>
      </c>
      <c r="D9506" s="95"/>
      <c r="E9506" s="102"/>
      <c r="F9506" s="103"/>
      <c r="G9506" s="277"/>
    </row>
    <row r="9507" spans="1:123" ht="24" customHeight="1" x14ac:dyDescent="0.2">
      <c r="A9507" s="276" t="s">
        <v>25</v>
      </c>
      <c r="B9507" s="105" t="str">
        <f>IFERROR(VLOOKUP(COUNTIF($A$1:A9507,"ANALISIS DE PRECIOS"),Tabla_NumeroItem,2,FALSE),"")</f>
        <v/>
      </c>
      <c r="C9507" s="95" t="str">
        <f>IFERROR(VLOOKUP(B9507,Tabla_CyP,2,FALSE),"")</f>
        <v/>
      </c>
      <c r="D9507" s="101"/>
      <c r="E9507" s="102"/>
      <c r="F9507" s="100" t="s">
        <v>26</v>
      </c>
      <c r="G9507" s="278" t="str">
        <f>IFERROR(VLOOKUP(B9507,Tabla_CyP,4,FALSE),"")</f>
        <v/>
      </c>
    </row>
    <row r="9508" spans="1:123" ht="24" customHeight="1" x14ac:dyDescent="0.2">
      <c r="A9508" s="276"/>
      <c r="B9508" s="94"/>
      <c r="C9508" s="95"/>
      <c r="D9508" s="101"/>
      <c r="E9508" s="102"/>
      <c r="F9508" s="103"/>
      <c r="G9508" s="277"/>
    </row>
    <row r="9509" spans="1:123" ht="24" customHeight="1" x14ac:dyDescent="0.2">
      <c r="A9509" s="378" t="s">
        <v>507</v>
      </c>
      <c r="B9509" s="379"/>
      <c r="C9509" s="380" t="s">
        <v>0</v>
      </c>
      <c r="D9509" s="380" t="s">
        <v>27</v>
      </c>
      <c r="E9509" s="386" t="s">
        <v>28</v>
      </c>
      <c r="F9509" s="388" t="s">
        <v>29</v>
      </c>
      <c r="G9509" s="388" t="s">
        <v>30</v>
      </c>
    </row>
    <row r="9510" spans="1:123" s="107" customFormat="1" ht="24" customHeight="1" x14ac:dyDescent="0.2">
      <c r="A9510" s="106" t="s">
        <v>508</v>
      </c>
      <c r="B9510" s="106" t="s">
        <v>509</v>
      </c>
      <c r="C9510" s="381"/>
      <c r="D9510" s="381"/>
      <c r="E9510" s="387"/>
      <c r="F9510" s="389"/>
      <c r="G9510" s="389"/>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customHeight="1" x14ac:dyDescent="0.2">
      <c r="A9511" s="279"/>
      <c r="B9511" s="108"/>
      <c r="C9511" s="267" t="s">
        <v>604</v>
      </c>
      <c r="D9511" s="109"/>
      <c r="E9511" s="110"/>
      <c r="F9511" s="111"/>
      <c r="G9511" s="280"/>
    </row>
    <row r="9512" spans="1:123" s="218" customFormat="1"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1">
        <f>ROUND(E9512*F9512,2)</f>
        <v>0</v>
      </c>
    </row>
    <row r="9513" spans="1:123" s="218" customFormat="1"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1">
        <f t="shared" ref="G9513:G9525" si="2855">ROUND(E9513*F9513,2)</f>
        <v>0</v>
      </c>
    </row>
    <row r="9514" spans="1:123" s="218" customFormat="1" ht="24" customHeight="1" x14ac:dyDescent="0.2">
      <c r="A9514" s="213" t="str">
        <f t="shared" si="2851"/>
        <v/>
      </c>
      <c r="B9514" s="211" t="str">
        <f t="shared" si="2854"/>
        <v/>
      </c>
      <c r="C9514" s="212"/>
      <c r="D9514" s="213" t="str">
        <f t="shared" si="2852"/>
        <v/>
      </c>
      <c r="E9514" s="214"/>
      <c r="F9514" s="215">
        <f t="shared" si="2853"/>
        <v>0</v>
      </c>
      <c r="G9514" s="281">
        <f t="shared" si="2855"/>
        <v>0</v>
      </c>
    </row>
    <row r="9515" spans="1:123" s="218" customFormat="1" ht="24" customHeight="1" x14ac:dyDescent="0.2">
      <c r="A9515" s="213" t="str">
        <f t="shared" si="2851"/>
        <v/>
      </c>
      <c r="B9515" s="211" t="str">
        <f t="shared" si="2854"/>
        <v/>
      </c>
      <c r="C9515" s="212"/>
      <c r="D9515" s="213" t="str">
        <f t="shared" si="2852"/>
        <v/>
      </c>
      <c r="E9515" s="214"/>
      <c r="F9515" s="215">
        <f t="shared" si="2853"/>
        <v>0</v>
      </c>
      <c r="G9515" s="281">
        <f t="shared" si="2855"/>
        <v>0</v>
      </c>
    </row>
    <row r="9516" spans="1:123" s="218" customFormat="1" ht="24" customHeight="1" x14ac:dyDescent="0.2">
      <c r="A9516" s="213" t="str">
        <f t="shared" si="2851"/>
        <v/>
      </c>
      <c r="B9516" s="211" t="str">
        <f t="shared" si="2854"/>
        <v/>
      </c>
      <c r="C9516" s="212"/>
      <c r="D9516" s="213" t="str">
        <f t="shared" si="2852"/>
        <v/>
      </c>
      <c r="E9516" s="214"/>
      <c r="F9516" s="215">
        <f t="shared" si="2853"/>
        <v>0</v>
      </c>
      <c r="G9516" s="281">
        <f t="shared" si="2855"/>
        <v>0</v>
      </c>
    </row>
    <row r="9517" spans="1:123" s="218" customFormat="1" ht="24" customHeight="1" x14ac:dyDescent="0.2">
      <c r="A9517" s="213" t="str">
        <f t="shared" si="2851"/>
        <v/>
      </c>
      <c r="B9517" s="211" t="str">
        <f t="shared" si="2854"/>
        <v/>
      </c>
      <c r="C9517" s="212"/>
      <c r="D9517" s="213" t="str">
        <f t="shared" si="2852"/>
        <v/>
      </c>
      <c r="E9517" s="214"/>
      <c r="F9517" s="215">
        <f t="shared" si="2853"/>
        <v>0</v>
      </c>
      <c r="G9517" s="281">
        <f t="shared" si="2855"/>
        <v>0</v>
      </c>
    </row>
    <row r="9518" spans="1:123" s="218" customFormat="1" ht="24" customHeight="1" x14ac:dyDescent="0.2">
      <c r="A9518" s="213" t="str">
        <f t="shared" si="2851"/>
        <v/>
      </c>
      <c r="B9518" s="211" t="str">
        <f t="shared" si="2854"/>
        <v/>
      </c>
      <c r="C9518" s="212"/>
      <c r="D9518" s="213" t="str">
        <f t="shared" si="2852"/>
        <v/>
      </c>
      <c r="E9518" s="214"/>
      <c r="F9518" s="215">
        <f t="shared" si="2853"/>
        <v>0</v>
      </c>
      <c r="G9518" s="281">
        <f t="shared" si="2855"/>
        <v>0</v>
      </c>
    </row>
    <row r="9519" spans="1:123" s="218" customFormat="1" ht="24" customHeight="1" x14ac:dyDescent="0.2">
      <c r="A9519" s="213" t="str">
        <f t="shared" si="2851"/>
        <v/>
      </c>
      <c r="B9519" s="211" t="str">
        <f t="shared" si="2854"/>
        <v/>
      </c>
      <c r="C9519" s="212"/>
      <c r="D9519" s="213" t="str">
        <f t="shared" si="2852"/>
        <v/>
      </c>
      <c r="E9519" s="214"/>
      <c r="F9519" s="215">
        <f t="shared" si="2853"/>
        <v>0</v>
      </c>
      <c r="G9519" s="281">
        <f t="shared" si="2855"/>
        <v>0</v>
      </c>
    </row>
    <row r="9520" spans="1:123" s="218" customFormat="1" ht="24" customHeight="1" x14ac:dyDescent="0.2">
      <c r="A9520" s="213" t="str">
        <f t="shared" si="2851"/>
        <v/>
      </c>
      <c r="B9520" s="211" t="str">
        <f t="shared" si="2854"/>
        <v/>
      </c>
      <c r="C9520" s="212"/>
      <c r="D9520" s="213" t="str">
        <f t="shared" si="2852"/>
        <v/>
      </c>
      <c r="E9520" s="214"/>
      <c r="F9520" s="215">
        <f t="shared" si="2853"/>
        <v>0</v>
      </c>
      <c r="G9520" s="281">
        <f t="shared" si="2855"/>
        <v>0</v>
      </c>
    </row>
    <row r="9521" spans="1:7" s="218" customFormat="1" ht="24" customHeight="1" x14ac:dyDescent="0.2">
      <c r="A9521" s="213" t="str">
        <f t="shared" si="2851"/>
        <v/>
      </c>
      <c r="B9521" s="211" t="str">
        <f t="shared" si="2854"/>
        <v/>
      </c>
      <c r="C9521" s="212"/>
      <c r="D9521" s="213" t="str">
        <f t="shared" si="2852"/>
        <v/>
      </c>
      <c r="E9521" s="214"/>
      <c r="F9521" s="215">
        <f t="shared" si="2853"/>
        <v>0</v>
      </c>
      <c r="G9521" s="281">
        <f t="shared" si="2855"/>
        <v>0</v>
      </c>
    </row>
    <row r="9522" spans="1:7" s="218" customFormat="1" ht="24" customHeight="1" x14ac:dyDescent="0.2">
      <c r="A9522" s="213" t="str">
        <f t="shared" si="2851"/>
        <v/>
      </c>
      <c r="B9522" s="211" t="str">
        <f t="shared" si="2854"/>
        <v/>
      </c>
      <c r="C9522" s="212"/>
      <c r="D9522" s="213" t="str">
        <f t="shared" si="2852"/>
        <v/>
      </c>
      <c r="E9522" s="214"/>
      <c r="F9522" s="215">
        <f t="shared" si="2853"/>
        <v>0</v>
      </c>
      <c r="G9522" s="281">
        <f t="shared" si="2855"/>
        <v>0</v>
      </c>
    </row>
    <row r="9523" spans="1:7" s="218" customFormat="1" ht="24" customHeight="1" x14ac:dyDescent="0.2">
      <c r="A9523" s="213" t="str">
        <f t="shared" si="2851"/>
        <v/>
      </c>
      <c r="B9523" s="211" t="str">
        <f t="shared" si="2854"/>
        <v/>
      </c>
      <c r="C9523" s="212"/>
      <c r="D9523" s="213" t="str">
        <f t="shared" si="2852"/>
        <v/>
      </c>
      <c r="E9523" s="214"/>
      <c r="F9523" s="215">
        <f t="shared" si="2853"/>
        <v>0</v>
      </c>
      <c r="G9523" s="281">
        <f t="shared" si="2855"/>
        <v>0</v>
      </c>
    </row>
    <row r="9524" spans="1:7" s="218" customFormat="1" ht="24" customHeight="1" x14ac:dyDescent="0.2">
      <c r="A9524" s="213" t="str">
        <f t="shared" si="2851"/>
        <v/>
      </c>
      <c r="B9524" s="211" t="str">
        <f t="shared" si="2854"/>
        <v/>
      </c>
      <c r="C9524" s="212"/>
      <c r="D9524" s="213" t="str">
        <f t="shared" si="2852"/>
        <v/>
      </c>
      <c r="E9524" s="214"/>
      <c r="F9524" s="215">
        <f t="shared" si="2853"/>
        <v>0</v>
      </c>
      <c r="G9524" s="281">
        <f t="shared" si="2855"/>
        <v>0</v>
      </c>
    </row>
    <row r="9525" spans="1:7" s="218" customFormat="1" ht="24" customHeight="1" x14ac:dyDescent="0.2">
      <c r="A9525" s="213" t="str">
        <f t="shared" si="2851"/>
        <v/>
      </c>
      <c r="B9525" s="211" t="str">
        <f t="shared" si="2854"/>
        <v/>
      </c>
      <c r="C9525" s="212"/>
      <c r="D9525" s="213" t="str">
        <f t="shared" si="2852"/>
        <v/>
      </c>
      <c r="E9525" s="214"/>
      <c r="F9525" s="216">
        <f t="shared" si="2853"/>
        <v>0</v>
      </c>
      <c r="G9525" s="281">
        <f t="shared" si="2855"/>
        <v>0</v>
      </c>
    </row>
    <row r="9526" spans="1:7" ht="24" customHeight="1" x14ac:dyDescent="0.2">
      <c r="A9526" s="282"/>
      <c r="B9526" s="95"/>
      <c r="C9526" s="95"/>
      <c r="D9526" s="101"/>
      <c r="E9526" s="102"/>
      <c r="F9526" s="268" t="s">
        <v>31</v>
      </c>
      <c r="G9526" s="283">
        <f>SUBTOTAL(9,G9512:G9525)</f>
        <v>0</v>
      </c>
    </row>
    <row r="9527" spans="1:7" ht="24" customHeight="1" x14ac:dyDescent="0.2">
      <c r="A9527" s="282"/>
      <c r="B9527" s="95"/>
      <c r="C9527" s="266" t="s">
        <v>605</v>
      </c>
      <c r="D9527" s="101"/>
      <c r="E9527" s="102"/>
      <c r="F9527" s="103"/>
      <c r="G9527" s="284"/>
    </row>
    <row r="9528" spans="1:7" s="218" customFormat="1"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1">
        <f>ROUND(E9528*F9528,2)</f>
        <v>0</v>
      </c>
    </row>
    <row r="9529" spans="1:7" s="218" customFormat="1" ht="24" customHeight="1" x14ac:dyDescent="0.2">
      <c r="A9529" s="213" t="str">
        <f t="shared" si="2856"/>
        <v/>
      </c>
      <c r="B9529" s="211">
        <f t="shared" si="2857"/>
        <v>0</v>
      </c>
      <c r="C9529" s="212"/>
      <c r="D9529" s="213" t="str">
        <f t="shared" si="2858"/>
        <v/>
      </c>
      <c r="E9529" s="214"/>
      <c r="F9529" s="217">
        <f t="shared" si="2859"/>
        <v>0</v>
      </c>
      <c r="G9529" s="281">
        <f>ROUND(E9529*F9529,2)</f>
        <v>0</v>
      </c>
    </row>
    <row r="9530" spans="1:7" s="218" customFormat="1" ht="24" customHeight="1" x14ac:dyDescent="0.2">
      <c r="A9530" s="213" t="str">
        <f t="shared" si="2856"/>
        <v/>
      </c>
      <c r="B9530" s="211">
        <f t="shared" si="2857"/>
        <v>0</v>
      </c>
      <c r="C9530" s="212"/>
      <c r="D9530" s="213" t="str">
        <f t="shared" si="2858"/>
        <v/>
      </c>
      <c r="E9530" s="214"/>
      <c r="F9530" s="217">
        <f t="shared" si="2859"/>
        <v>0</v>
      </c>
      <c r="G9530" s="281">
        <f t="shared" ref="G9530:G9535" si="2860">ROUND(E9530*F9530,2)</f>
        <v>0</v>
      </c>
    </row>
    <row r="9531" spans="1:7" s="218" customFormat="1" ht="24" customHeight="1" x14ac:dyDescent="0.2">
      <c r="A9531" s="213" t="str">
        <f t="shared" si="2856"/>
        <v/>
      </c>
      <c r="B9531" s="211">
        <f t="shared" si="2857"/>
        <v>0</v>
      </c>
      <c r="C9531" s="212"/>
      <c r="D9531" s="213" t="str">
        <f t="shared" si="2858"/>
        <v/>
      </c>
      <c r="E9531" s="214"/>
      <c r="F9531" s="217">
        <f t="shared" si="2859"/>
        <v>0</v>
      </c>
      <c r="G9531" s="281">
        <f t="shared" si="2860"/>
        <v>0</v>
      </c>
    </row>
    <row r="9532" spans="1:7" s="218" customFormat="1" ht="24" customHeight="1" x14ac:dyDescent="0.2">
      <c r="A9532" s="213" t="str">
        <f t="shared" si="2856"/>
        <v/>
      </c>
      <c r="B9532" s="211">
        <f t="shared" si="2857"/>
        <v>0</v>
      </c>
      <c r="C9532" s="212"/>
      <c r="D9532" s="213" t="str">
        <f t="shared" si="2858"/>
        <v/>
      </c>
      <c r="E9532" s="214"/>
      <c r="F9532" s="215">
        <f t="shared" si="2859"/>
        <v>0</v>
      </c>
      <c r="G9532" s="281">
        <f t="shared" si="2860"/>
        <v>0</v>
      </c>
    </row>
    <row r="9533" spans="1:7" s="218" customFormat="1" ht="24" customHeight="1" x14ac:dyDescent="0.2">
      <c r="A9533" s="213" t="str">
        <f t="shared" si="2856"/>
        <v/>
      </c>
      <c r="B9533" s="211">
        <f t="shared" si="2857"/>
        <v>0</v>
      </c>
      <c r="C9533" s="212"/>
      <c r="D9533" s="213" t="str">
        <f t="shared" si="2858"/>
        <v/>
      </c>
      <c r="E9533" s="214"/>
      <c r="F9533" s="215">
        <f t="shared" si="2859"/>
        <v>0</v>
      </c>
      <c r="G9533" s="281">
        <f t="shared" si="2860"/>
        <v>0</v>
      </c>
    </row>
    <row r="9534" spans="1:7" s="218" customFormat="1" ht="24" customHeight="1" x14ac:dyDescent="0.2">
      <c r="A9534" s="213" t="str">
        <f t="shared" si="2856"/>
        <v/>
      </c>
      <c r="B9534" s="211">
        <f t="shared" si="2857"/>
        <v>0</v>
      </c>
      <c r="C9534" s="212"/>
      <c r="D9534" s="213" t="str">
        <f t="shared" si="2858"/>
        <v/>
      </c>
      <c r="E9534" s="214"/>
      <c r="F9534" s="215">
        <f t="shared" si="2859"/>
        <v>0</v>
      </c>
      <c r="G9534" s="281">
        <f t="shared" si="2860"/>
        <v>0</v>
      </c>
    </row>
    <row r="9535" spans="1:7" s="218" customFormat="1" ht="24" customHeight="1" x14ac:dyDescent="0.2">
      <c r="A9535" s="213" t="str">
        <f t="shared" si="2856"/>
        <v/>
      </c>
      <c r="B9535" s="211">
        <f t="shared" si="2857"/>
        <v>0</v>
      </c>
      <c r="C9535" s="212"/>
      <c r="D9535" s="213" t="str">
        <f t="shared" si="2858"/>
        <v/>
      </c>
      <c r="E9535" s="214"/>
      <c r="F9535" s="215">
        <f t="shared" si="2859"/>
        <v>0</v>
      </c>
      <c r="G9535" s="281">
        <f t="shared" si="2860"/>
        <v>0</v>
      </c>
    </row>
    <row r="9536" spans="1:7" ht="24" customHeight="1" x14ac:dyDescent="0.2">
      <c r="A9536" s="282"/>
      <c r="B9536" s="95"/>
      <c r="C9536" s="95"/>
      <c r="D9536" s="101"/>
      <c r="E9536" s="102"/>
      <c r="F9536" s="268" t="s">
        <v>32</v>
      </c>
      <c r="G9536" s="283">
        <f>SUBTOTAL(9,G9528:G9535)</f>
        <v>0</v>
      </c>
    </row>
    <row r="9537" spans="1:7" ht="24" customHeight="1" x14ac:dyDescent="0.2">
      <c r="A9537" s="282"/>
      <c r="B9537" s="95"/>
      <c r="C9537" s="266" t="s">
        <v>606</v>
      </c>
      <c r="D9537" s="101"/>
      <c r="E9537" s="102"/>
      <c r="F9537" s="103"/>
      <c r="G9537" s="284"/>
    </row>
    <row r="9538" spans="1:7" s="218" customFormat="1"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1">
        <f t="shared" ref="G9538:G9546" si="2865">ROUND(E9538*F9538,2)</f>
        <v>0</v>
      </c>
    </row>
    <row r="9539" spans="1:7" s="218" customFormat="1" ht="24" customHeight="1" x14ac:dyDescent="0.2">
      <c r="A9539" s="213" t="str">
        <f t="shared" si="2861"/>
        <v/>
      </c>
      <c r="B9539" s="211" t="str">
        <f t="shared" si="2862"/>
        <v/>
      </c>
      <c r="C9539" s="212"/>
      <c r="D9539" s="213" t="str">
        <f t="shared" si="2863"/>
        <v/>
      </c>
      <c r="E9539" s="214"/>
      <c r="F9539" s="215">
        <f t="shared" si="2864"/>
        <v>0</v>
      </c>
      <c r="G9539" s="281">
        <f t="shared" si="2865"/>
        <v>0</v>
      </c>
    </row>
    <row r="9540" spans="1:7" s="218" customFormat="1" ht="24" customHeight="1" x14ac:dyDescent="0.2">
      <c r="A9540" s="213" t="str">
        <f t="shared" si="2861"/>
        <v/>
      </c>
      <c r="B9540" s="211" t="str">
        <f t="shared" si="2862"/>
        <v/>
      </c>
      <c r="C9540" s="212"/>
      <c r="D9540" s="213" t="str">
        <f t="shared" si="2863"/>
        <v/>
      </c>
      <c r="E9540" s="214"/>
      <c r="F9540" s="215">
        <f t="shared" si="2864"/>
        <v>0</v>
      </c>
      <c r="G9540" s="281">
        <f t="shared" si="2865"/>
        <v>0</v>
      </c>
    </row>
    <row r="9541" spans="1:7" s="218" customFormat="1" ht="24" customHeight="1" x14ac:dyDescent="0.2">
      <c r="A9541" s="213" t="str">
        <f t="shared" si="2861"/>
        <v/>
      </c>
      <c r="B9541" s="211" t="str">
        <f t="shared" si="2862"/>
        <v/>
      </c>
      <c r="C9541" s="212"/>
      <c r="D9541" s="213" t="str">
        <f t="shared" si="2863"/>
        <v/>
      </c>
      <c r="E9541" s="214"/>
      <c r="F9541" s="215">
        <f t="shared" si="2864"/>
        <v>0</v>
      </c>
      <c r="G9541" s="281">
        <f t="shared" si="2865"/>
        <v>0</v>
      </c>
    </row>
    <row r="9542" spans="1:7" s="218" customFormat="1" ht="24" customHeight="1" x14ac:dyDescent="0.2">
      <c r="A9542" s="213" t="str">
        <f t="shared" si="2861"/>
        <v/>
      </c>
      <c r="B9542" s="211" t="str">
        <f t="shared" si="2862"/>
        <v/>
      </c>
      <c r="C9542" s="212"/>
      <c r="D9542" s="213" t="str">
        <f t="shared" si="2863"/>
        <v/>
      </c>
      <c r="E9542" s="214"/>
      <c r="F9542" s="215">
        <f t="shared" si="2864"/>
        <v>0</v>
      </c>
      <c r="G9542" s="281">
        <f t="shared" si="2865"/>
        <v>0</v>
      </c>
    </row>
    <row r="9543" spans="1:7" s="218" customFormat="1" ht="24" customHeight="1" x14ac:dyDescent="0.2">
      <c r="A9543" s="213" t="str">
        <f t="shared" si="2861"/>
        <v/>
      </c>
      <c r="B9543" s="211" t="str">
        <f t="shared" si="2862"/>
        <v/>
      </c>
      <c r="C9543" s="212"/>
      <c r="D9543" s="213" t="str">
        <f t="shared" si="2863"/>
        <v/>
      </c>
      <c r="E9543" s="214"/>
      <c r="F9543" s="215">
        <f t="shared" si="2864"/>
        <v>0</v>
      </c>
      <c r="G9543" s="281">
        <f t="shared" si="2865"/>
        <v>0</v>
      </c>
    </row>
    <row r="9544" spans="1:7" s="218" customFormat="1" ht="24" customHeight="1" x14ac:dyDescent="0.2">
      <c r="A9544" s="213" t="str">
        <f t="shared" si="2861"/>
        <v/>
      </c>
      <c r="B9544" s="211" t="str">
        <f t="shared" si="2862"/>
        <v/>
      </c>
      <c r="C9544" s="212"/>
      <c r="D9544" s="213" t="str">
        <f t="shared" si="2863"/>
        <v/>
      </c>
      <c r="E9544" s="214"/>
      <c r="F9544" s="215">
        <f t="shared" si="2864"/>
        <v>0</v>
      </c>
      <c r="G9544" s="281">
        <f t="shared" si="2865"/>
        <v>0</v>
      </c>
    </row>
    <row r="9545" spans="1:7" s="218" customFormat="1" ht="24" customHeight="1" x14ac:dyDescent="0.2">
      <c r="A9545" s="213" t="str">
        <f t="shared" si="2861"/>
        <v/>
      </c>
      <c r="B9545" s="211" t="str">
        <f t="shared" si="2862"/>
        <v/>
      </c>
      <c r="C9545" s="212"/>
      <c r="D9545" s="213" t="str">
        <f t="shared" si="2863"/>
        <v/>
      </c>
      <c r="E9545" s="214"/>
      <c r="F9545" s="215">
        <f t="shared" si="2864"/>
        <v>0</v>
      </c>
      <c r="G9545" s="281">
        <f t="shared" si="2865"/>
        <v>0</v>
      </c>
    </row>
    <row r="9546" spans="1:7" s="218" customFormat="1" ht="24" customHeight="1" x14ac:dyDescent="0.2">
      <c r="A9546" s="213" t="str">
        <f t="shared" si="2861"/>
        <v/>
      </c>
      <c r="B9546" s="211" t="str">
        <f t="shared" si="2862"/>
        <v/>
      </c>
      <c r="C9546" s="212"/>
      <c r="D9546" s="213" t="str">
        <f t="shared" si="2863"/>
        <v/>
      </c>
      <c r="E9546" s="214"/>
      <c r="F9546" s="215">
        <f t="shared" si="2864"/>
        <v>0</v>
      </c>
      <c r="G9546" s="281">
        <f t="shared" si="2865"/>
        <v>0</v>
      </c>
    </row>
    <row r="9547" spans="1:7" ht="24" customHeight="1" x14ac:dyDescent="0.2">
      <c r="A9547" s="285"/>
      <c r="B9547" s="101"/>
      <c r="C9547" s="95"/>
      <c r="D9547" s="101"/>
      <c r="E9547" s="102"/>
      <c r="F9547" s="268" t="s">
        <v>33</v>
      </c>
      <c r="G9547" s="283">
        <f>SUBTOTAL(9,G9538:G9546)</f>
        <v>0</v>
      </c>
    </row>
    <row r="9548" spans="1:7" ht="24" customHeight="1" x14ac:dyDescent="0.2">
      <c r="A9548" s="286"/>
      <c r="B9548" s="101"/>
      <c r="C9548" s="95"/>
      <c r="D9548" s="101"/>
      <c r="E9548" s="102"/>
      <c r="F9548" s="103"/>
      <c r="G9548" s="284"/>
    </row>
    <row r="9549" spans="1:7" ht="24" customHeight="1" x14ac:dyDescent="0.2">
      <c r="A9549" s="287" t="str">
        <f>B9507</f>
        <v/>
      </c>
      <c r="B9549" s="288" t="str">
        <f>C9507</f>
        <v/>
      </c>
      <c r="C9549" s="109"/>
      <c r="D9549" s="109" t="s">
        <v>34</v>
      </c>
      <c r="E9549" s="110"/>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7" t="str">
        <f>Comitente</f>
        <v>CA.ME. SAN JUAN SOCIEDAD DEL ESTADO</v>
      </c>
      <c r="C9552" s="92"/>
      <c r="D9552" s="98"/>
      <c r="E9552" s="98"/>
      <c r="F9552" s="99"/>
      <c r="G9552" s="273"/>
    </row>
    <row r="9553" spans="1:123" ht="24" customHeight="1" x14ac:dyDescent="0.2">
      <c r="A9553" s="272" t="s">
        <v>603</v>
      </c>
      <c r="B9553" s="97">
        <f>Contratista</f>
        <v>0</v>
      </c>
      <c r="C9553" s="93"/>
      <c r="D9553" s="93"/>
      <c r="E9553" s="93"/>
      <c r="F9553" s="100"/>
      <c r="G9553" s="274"/>
    </row>
    <row r="9554" spans="1:123" ht="24" customHeight="1" x14ac:dyDescent="0.2">
      <c r="A9554" s="272" t="s">
        <v>24</v>
      </c>
      <c r="B9554" s="97" t="str">
        <f>Obra</f>
        <v>CIERRE PERIMETRAL - OBRA CIVIL Ca.Me. SAN JUAN S.E.</v>
      </c>
      <c r="C9554" s="93"/>
      <c r="D9554" s="93"/>
      <c r="E9554" s="93"/>
      <c r="F9554" s="100" t="s">
        <v>38</v>
      </c>
      <c r="G9554" s="275">
        <f>Fecha_Base</f>
        <v>44711</v>
      </c>
    </row>
    <row r="9555" spans="1:123" ht="24" customHeight="1" x14ac:dyDescent="0.2">
      <c r="A9555" s="276" t="s">
        <v>601</v>
      </c>
      <c r="B9555" s="94" t="str">
        <f>Ubicación</f>
        <v>DEPARTAMENTO SARMIENTO</v>
      </c>
      <c r="C9555" s="94"/>
      <c r="D9555" s="101"/>
      <c r="E9555" s="102"/>
      <c r="F9555" s="103"/>
      <c r="G9555" s="277"/>
    </row>
    <row r="9556" spans="1:123" ht="24" customHeight="1" x14ac:dyDescent="0.2">
      <c r="A9556" s="276" t="s">
        <v>39</v>
      </c>
      <c r="B9556" s="104" t="str">
        <f>IFERROR(VALUE(LEFT(B9557,FIND(".",B9557)-1)),"")</f>
        <v/>
      </c>
      <c r="C9556" s="95" t="str">
        <f>IFERROR(VLOOKUP(B9556,Tabla_CyP,2,FALSE),"")</f>
        <v/>
      </c>
      <c r="D9556" s="95"/>
      <c r="E9556" s="102"/>
      <c r="F9556" s="103"/>
      <c r="G9556" s="277"/>
    </row>
    <row r="9557" spans="1:123" ht="24" customHeight="1" x14ac:dyDescent="0.2">
      <c r="A9557" s="276" t="s">
        <v>25</v>
      </c>
      <c r="B9557" s="105" t="str">
        <f>IFERROR(VLOOKUP(COUNTIF($A$1:A9557,"ANALISIS DE PRECIOS"),Tabla_NumeroItem,2,FALSE),"")</f>
        <v/>
      </c>
      <c r="C9557" s="95" t="str">
        <f>IFERROR(VLOOKUP(B9557,Tabla_CyP,2,FALSE),"")</f>
        <v/>
      </c>
      <c r="D9557" s="101"/>
      <c r="E9557" s="102"/>
      <c r="F9557" s="100" t="s">
        <v>26</v>
      </c>
      <c r="G9557" s="278" t="str">
        <f>IFERROR(VLOOKUP(B9557,Tabla_CyP,4,FALSE),"")</f>
        <v/>
      </c>
    </row>
    <row r="9558" spans="1:123" ht="24" customHeight="1" x14ac:dyDescent="0.2">
      <c r="A9558" s="276"/>
      <c r="B9558" s="94"/>
      <c r="C9558" s="95"/>
      <c r="D9558" s="101"/>
      <c r="E9558" s="102"/>
      <c r="F9558" s="103"/>
      <c r="G9558" s="277"/>
    </row>
    <row r="9559" spans="1:123" ht="24" customHeight="1" x14ac:dyDescent="0.2">
      <c r="A9559" s="378" t="s">
        <v>507</v>
      </c>
      <c r="B9559" s="379"/>
      <c r="C9559" s="380" t="s">
        <v>0</v>
      </c>
      <c r="D9559" s="380" t="s">
        <v>27</v>
      </c>
      <c r="E9559" s="386" t="s">
        <v>28</v>
      </c>
      <c r="F9559" s="388" t="s">
        <v>29</v>
      </c>
      <c r="G9559" s="388" t="s">
        <v>30</v>
      </c>
    </row>
    <row r="9560" spans="1:123" s="107" customFormat="1" ht="24" customHeight="1" x14ac:dyDescent="0.2">
      <c r="A9560" s="106" t="s">
        <v>508</v>
      </c>
      <c r="B9560" s="106" t="s">
        <v>509</v>
      </c>
      <c r="C9560" s="381"/>
      <c r="D9560" s="381"/>
      <c r="E9560" s="387"/>
      <c r="F9560" s="389"/>
      <c r="G9560" s="389"/>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customHeight="1" x14ac:dyDescent="0.2">
      <c r="A9561" s="279"/>
      <c r="B9561" s="108"/>
      <c r="C9561" s="267" t="s">
        <v>604</v>
      </c>
      <c r="D9561" s="109"/>
      <c r="E9561" s="110"/>
      <c r="F9561" s="111"/>
      <c r="G9561" s="280"/>
    </row>
    <row r="9562" spans="1:123" s="218" customFormat="1"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1">
        <f>ROUND(E9562*F9562,2)</f>
        <v>0</v>
      </c>
    </row>
    <row r="9563" spans="1:123" s="218" customFormat="1"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1">
        <f t="shared" ref="G9563:G9575" si="2870">ROUND(E9563*F9563,2)</f>
        <v>0</v>
      </c>
    </row>
    <row r="9564" spans="1:123" s="218" customFormat="1" ht="24" customHeight="1" x14ac:dyDescent="0.2">
      <c r="A9564" s="213" t="str">
        <f t="shared" si="2866"/>
        <v/>
      </c>
      <c r="B9564" s="211" t="str">
        <f t="shared" si="2869"/>
        <v/>
      </c>
      <c r="C9564" s="212"/>
      <c r="D9564" s="213" t="str">
        <f t="shared" si="2867"/>
        <v/>
      </c>
      <c r="E9564" s="214"/>
      <c r="F9564" s="215">
        <f t="shared" si="2868"/>
        <v>0</v>
      </c>
      <c r="G9564" s="281">
        <f t="shared" si="2870"/>
        <v>0</v>
      </c>
    </row>
    <row r="9565" spans="1:123" s="218" customFormat="1" ht="24" customHeight="1" x14ac:dyDescent="0.2">
      <c r="A9565" s="213" t="str">
        <f t="shared" si="2866"/>
        <v/>
      </c>
      <c r="B9565" s="211" t="str">
        <f t="shared" si="2869"/>
        <v/>
      </c>
      <c r="C9565" s="212"/>
      <c r="D9565" s="213" t="str">
        <f t="shared" si="2867"/>
        <v/>
      </c>
      <c r="E9565" s="214"/>
      <c r="F9565" s="215">
        <f t="shared" si="2868"/>
        <v>0</v>
      </c>
      <c r="G9565" s="281">
        <f t="shared" si="2870"/>
        <v>0</v>
      </c>
    </row>
    <row r="9566" spans="1:123" s="218" customFormat="1" ht="24" customHeight="1" x14ac:dyDescent="0.2">
      <c r="A9566" s="213" t="str">
        <f t="shared" si="2866"/>
        <v/>
      </c>
      <c r="B9566" s="211" t="str">
        <f t="shared" si="2869"/>
        <v/>
      </c>
      <c r="C9566" s="212"/>
      <c r="D9566" s="213" t="str">
        <f t="shared" si="2867"/>
        <v/>
      </c>
      <c r="E9566" s="214"/>
      <c r="F9566" s="215">
        <f t="shared" si="2868"/>
        <v>0</v>
      </c>
      <c r="G9566" s="281">
        <f t="shared" si="2870"/>
        <v>0</v>
      </c>
    </row>
    <row r="9567" spans="1:123" s="218" customFormat="1" ht="24" customHeight="1" x14ac:dyDescent="0.2">
      <c r="A9567" s="213" t="str">
        <f t="shared" si="2866"/>
        <v/>
      </c>
      <c r="B9567" s="211" t="str">
        <f t="shared" si="2869"/>
        <v/>
      </c>
      <c r="C9567" s="212"/>
      <c r="D9567" s="213" t="str">
        <f t="shared" si="2867"/>
        <v/>
      </c>
      <c r="E9567" s="214"/>
      <c r="F9567" s="215">
        <f t="shared" si="2868"/>
        <v>0</v>
      </c>
      <c r="G9567" s="281">
        <f t="shared" si="2870"/>
        <v>0</v>
      </c>
    </row>
    <row r="9568" spans="1:123" s="218" customFormat="1" ht="24" customHeight="1" x14ac:dyDescent="0.2">
      <c r="A9568" s="213" t="str">
        <f t="shared" si="2866"/>
        <v/>
      </c>
      <c r="B9568" s="211" t="str">
        <f t="shared" si="2869"/>
        <v/>
      </c>
      <c r="C9568" s="212"/>
      <c r="D9568" s="213" t="str">
        <f t="shared" si="2867"/>
        <v/>
      </c>
      <c r="E9568" s="214"/>
      <c r="F9568" s="215">
        <f t="shared" si="2868"/>
        <v>0</v>
      </c>
      <c r="G9568" s="281">
        <f t="shared" si="2870"/>
        <v>0</v>
      </c>
    </row>
    <row r="9569" spans="1:7" s="218" customFormat="1" ht="24" customHeight="1" x14ac:dyDescent="0.2">
      <c r="A9569" s="213" t="str">
        <f t="shared" si="2866"/>
        <v/>
      </c>
      <c r="B9569" s="211" t="str">
        <f t="shared" si="2869"/>
        <v/>
      </c>
      <c r="C9569" s="212"/>
      <c r="D9569" s="213" t="str">
        <f t="shared" si="2867"/>
        <v/>
      </c>
      <c r="E9569" s="214"/>
      <c r="F9569" s="215">
        <f t="shared" si="2868"/>
        <v>0</v>
      </c>
      <c r="G9569" s="281">
        <f t="shared" si="2870"/>
        <v>0</v>
      </c>
    </row>
    <row r="9570" spans="1:7" s="218" customFormat="1" ht="24" customHeight="1" x14ac:dyDescent="0.2">
      <c r="A9570" s="213" t="str">
        <f t="shared" si="2866"/>
        <v/>
      </c>
      <c r="B9570" s="211" t="str">
        <f t="shared" si="2869"/>
        <v/>
      </c>
      <c r="C9570" s="212"/>
      <c r="D9570" s="213" t="str">
        <f t="shared" si="2867"/>
        <v/>
      </c>
      <c r="E9570" s="214"/>
      <c r="F9570" s="215">
        <f t="shared" si="2868"/>
        <v>0</v>
      </c>
      <c r="G9570" s="281">
        <f t="shared" si="2870"/>
        <v>0</v>
      </c>
    </row>
    <row r="9571" spans="1:7" s="218" customFormat="1" ht="24" customHeight="1" x14ac:dyDescent="0.2">
      <c r="A9571" s="213" t="str">
        <f t="shared" si="2866"/>
        <v/>
      </c>
      <c r="B9571" s="211" t="str">
        <f t="shared" si="2869"/>
        <v/>
      </c>
      <c r="C9571" s="212"/>
      <c r="D9571" s="213" t="str">
        <f t="shared" si="2867"/>
        <v/>
      </c>
      <c r="E9571" s="214"/>
      <c r="F9571" s="215">
        <f t="shared" si="2868"/>
        <v>0</v>
      </c>
      <c r="G9571" s="281">
        <f t="shared" si="2870"/>
        <v>0</v>
      </c>
    </row>
    <row r="9572" spans="1:7" s="218" customFormat="1" ht="24" customHeight="1" x14ac:dyDescent="0.2">
      <c r="A9572" s="213" t="str">
        <f t="shared" si="2866"/>
        <v/>
      </c>
      <c r="B9572" s="211" t="str">
        <f t="shared" si="2869"/>
        <v/>
      </c>
      <c r="C9572" s="212"/>
      <c r="D9572" s="213" t="str">
        <f t="shared" si="2867"/>
        <v/>
      </c>
      <c r="E9572" s="214"/>
      <c r="F9572" s="215">
        <f t="shared" si="2868"/>
        <v>0</v>
      </c>
      <c r="G9572" s="281">
        <f t="shared" si="2870"/>
        <v>0</v>
      </c>
    </row>
    <row r="9573" spans="1:7" s="218" customFormat="1" ht="24" customHeight="1" x14ac:dyDescent="0.2">
      <c r="A9573" s="213" t="str">
        <f t="shared" si="2866"/>
        <v/>
      </c>
      <c r="B9573" s="211" t="str">
        <f t="shared" si="2869"/>
        <v/>
      </c>
      <c r="C9573" s="212"/>
      <c r="D9573" s="213" t="str">
        <f t="shared" si="2867"/>
        <v/>
      </c>
      <c r="E9573" s="214"/>
      <c r="F9573" s="215">
        <f t="shared" si="2868"/>
        <v>0</v>
      </c>
      <c r="G9573" s="281">
        <f t="shared" si="2870"/>
        <v>0</v>
      </c>
    </row>
    <row r="9574" spans="1:7" s="218" customFormat="1" ht="24" customHeight="1" x14ac:dyDescent="0.2">
      <c r="A9574" s="213" t="str">
        <f t="shared" si="2866"/>
        <v/>
      </c>
      <c r="B9574" s="211" t="str">
        <f t="shared" si="2869"/>
        <v/>
      </c>
      <c r="C9574" s="212"/>
      <c r="D9574" s="213" t="str">
        <f t="shared" si="2867"/>
        <v/>
      </c>
      <c r="E9574" s="214"/>
      <c r="F9574" s="215">
        <f t="shared" si="2868"/>
        <v>0</v>
      </c>
      <c r="G9574" s="281">
        <f t="shared" si="2870"/>
        <v>0</v>
      </c>
    </row>
    <row r="9575" spans="1:7" s="218" customFormat="1" ht="24" customHeight="1" x14ac:dyDescent="0.2">
      <c r="A9575" s="213" t="str">
        <f t="shared" si="2866"/>
        <v/>
      </c>
      <c r="B9575" s="211" t="str">
        <f t="shared" si="2869"/>
        <v/>
      </c>
      <c r="C9575" s="212"/>
      <c r="D9575" s="213" t="str">
        <f t="shared" si="2867"/>
        <v/>
      </c>
      <c r="E9575" s="214"/>
      <c r="F9575" s="216">
        <f t="shared" si="2868"/>
        <v>0</v>
      </c>
      <c r="G9575" s="281">
        <f t="shared" si="2870"/>
        <v>0</v>
      </c>
    </row>
    <row r="9576" spans="1:7" ht="24" customHeight="1" x14ac:dyDescent="0.2">
      <c r="A9576" s="282"/>
      <c r="B9576" s="95"/>
      <c r="C9576" s="95"/>
      <c r="D9576" s="101"/>
      <c r="E9576" s="102"/>
      <c r="F9576" s="268" t="s">
        <v>31</v>
      </c>
      <c r="G9576" s="283">
        <f>SUBTOTAL(9,G9562:G9575)</f>
        <v>0</v>
      </c>
    </row>
    <row r="9577" spans="1:7" ht="24" customHeight="1" x14ac:dyDescent="0.2">
      <c r="A9577" s="282"/>
      <c r="B9577" s="95"/>
      <c r="C9577" s="266" t="s">
        <v>605</v>
      </c>
      <c r="D9577" s="101"/>
      <c r="E9577" s="102"/>
      <c r="F9577" s="103"/>
      <c r="G9577" s="284"/>
    </row>
    <row r="9578" spans="1:7" s="218" customFormat="1"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1">
        <f>ROUND(E9578*F9578,2)</f>
        <v>0</v>
      </c>
    </row>
    <row r="9579" spans="1:7" s="218" customFormat="1" ht="24" customHeight="1" x14ac:dyDescent="0.2">
      <c r="A9579" s="213" t="str">
        <f t="shared" si="2871"/>
        <v/>
      </c>
      <c r="B9579" s="211">
        <f t="shared" si="2872"/>
        <v>0</v>
      </c>
      <c r="C9579" s="212"/>
      <c r="D9579" s="213" t="str">
        <f t="shared" si="2873"/>
        <v/>
      </c>
      <c r="E9579" s="214"/>
      <c r="F9579" s="217">
        <f t="shared" si="2874"/>
        <v>0</v>
      </c>
      <c r="G9579" s="281">
        <f>ROUND(E9579*F9579,2)</f>
        <v>0</v>
      </c>
    </row>
    <row r="9580" spans="1:7" s="218" customFormat="1" ht="24" customHeight="1" x14ac:dyDescent="0.2">
      <c r="A9580" s="213" t="str">
        <f t="shared" si="2871"/>
        <v/>
      </c>
      <c r="B9580" s="211">
        <f t="shared" si="2872"/>
        <v>0</v>
      </c>
      <c r="C9580" s="212"/>
      <c r="D9580" s="213" t="str">
        <f t="shared" si="2873"/>
        <v/>
      </c>
      <c r="E9580" s="214"/>
      <c r="F9580" s="217">
        <f t="shared" si="2874"/>
        <v>0</v>
      </c>
      <c r="G9580" s="281">
        <f t="shared" ref="G9580:G9585" si="2875">ROUND(E9580*F9580,2)</f>
        <v>0</v>
      </c>
    </row>
    <row r="9581" spans="1:7" s="218" customFormat="1" ht="24" customHeight="1" x14ac:dyDescent="0.2">
      <c r="A9581" s="213" t="str">
        <f t="shared" si="2871"/>
        <v/>
      </c>
      <c r="B9581" s="211">
        <f t="shared" si="2872"/>
        <v>0</v>
      </c>
      <c r="C9581" s="212"/>
      <c r="D9581" s="213" t="str">
        <f t="shared" si="2873"/>
        <v/>
      </c>
      <c r="E9581" s="214"/>
      <c r="F9581" s="217">
        <f t="shared" si="2874"/>
        <v>0</v>
      </c>
      <c r="G9581" s="281">
        <f t="shared" si="2875"/>
        <v>0</v>
      </c>
    </row>
    <row r="9582" spans="1:7" s="218" customFormat="1" ht="24" customHeight="1" x14ac:dyDescent="0.2">
      <c r="A9582" s="213" t="str">
        <f t="shared" si="2871"/>
        <v/>
      </c>
      <c r="B9582" s="211">
        <f t="shared" si="2872"/>
        <v>0</v>
      </c>
      <c r="C9582" s="212"/>
      <c r="D9582" s="213" t="str">
        <f t="shared" si="2873"/>
        <v/>
      </c>
      <c r="E9582" s="214"/>
      <c r="F9582" s="215">
        <f t="shared" si="2874"/>
        <v>0</v>
      </c>
      <c r="G9582" s="281">
        <f t="shared" si="2875"/>
        <v>0</v>
      </c>
    </row>
    <row r="9583" spans="1:7" s="218" customFormat="1" ht="24" customHeight="1" x14ac:dyDescent="0.2">
      <c r="A9583" s="213" t="str">
        <f t="shared" si="2871"/>
        <v/>
      </c>
      <c r="B9583" s="211">
        <f t="shared" si="2872"/>
        <v>0</v>
      </c>
      <c r="C9583" s="212"/>
      <c r="D9583" s="213" t="str">
        <f t="shared" si="2873"/>
        <v/>
      </c>
      <c r="E9583" s="214"/>
      <c r="F9583" s="215">
        <f t="shared" si="2874"/>
        <v>0</v>
      </c>
      <c r="G9583" s="281">
        <f t="shared" si="2875"/>
        <v>0</v>
      </c>
    </row>
    <row r="9584" spans="1:7" s="218" customFormat="1" ht="24" customHeight="1" x14ac:dyDescent="0.2">
      <c r="A9584" s="213" t="str">
        <f t="shared" si="2871"/>
        <v/>
      </c>
      <c r="B9584" s="211">
        <f t="shared" si="2872"/>
        <v>0</v>
      </c>
      <c r="C9584" s="212"/>
      <c r="D9584" s="213" t="str">
        <f t="shared" si="2873"/>
        <v/>
      </c>
      <c r="E9584" s="214"/>
      <c r="F9584" s="215">
        <f t="shared" si="2874"/>
        <v>0</v>
      </c>
      <c r="G9584" s="281">
        <f t="shared" si="2875"/>
        <v>0</v>
      </c>
    </row>
    <row r="9585" spans="1:7" s="218" customFormat="1" ht="24" customHeight="1" x14ac:dyDescent="0.2">
      <c r="A9585" s="213" t="str">
        <f t="shared" si="2871"/>
        <v/>
      </c>
      <c r="B9585" s="211">
        <f t="shared" si="2872"/>
        <v>0</v>
      </c>
      <c r="C9585" s="212"/>
      <c r="D9585" s="213" t="str">
        <f t="shared" si="2873"/>
        <v/>
      </c>
      <c r="E9585" s="214"/>
      <c r="F9585" s="215">
        <f t="shared" si="2874"/>
        <v>0</v>
      </c>
      <c r="G9585" s="281">
        <f t="shared" si="2875"/>
        <v>0</v>
      </c>
    </row>
    <row r="9586" spans="1:7" ht="24" customHeight="1" x14ac:dyDescent="0.2">
      <c r="A9586" s="282"/>
      <c r="B9586" s="95"/>
      <c r="C9586" s="95"/>
      <c r="D9586" s="101"/>
      <c r="E9586" s="102"/>
      <c r="F9586" s="268" t="s">
        <v>32</v>
      </c>
      <c r="G9586" s="283">
        <f>SUBTOTAL(9,G9578:G9585)</f>
        <v>0</v>
      </c>
    </row>
    <row r="9587" spans="1:7" ht="24" customHeight="1" x14ac:dyDescent="0.2">
      <c r="A9587" s="282"/>
      <c r="B9587" s="95"/>
      <c r="C9587" s="266" t="s">
        <v>606</v>
      </c>
      <c r="D9587" s="101"/>
      <c r="E9587" s="102"/>
      <c r="F9587" s="103"/>
      <c r="G9587" s="284"/>
    </row>
    <row r="9588" spans="1:7" s="218" customFormat="1"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1">
        <f t="shared" ref="G9588:G9596" si="2880">ROUND(E9588*F9588,2)</f>
        <v>0</v>
      </c>
    </row>
    <row r="9589" spans="1:7" s="218" customFormat="1" ht="24" customHeight="1" x14ac:dyDescent="0.2">
      <c r="A9589" s="213" t="str">
        <f t="shared" si="2876"/>
        <v/>
      </c>
      <c r="B9589" s="211" t="str">
        <f t="shared" si="2877"/>
        <v/>
      </c>
      <c r="C9589" s="212"/>
      <c r="D9589" s="213" t="str">
        <f t="shared" si="2878"/>
        <v/>
      </c>
      <c r="E9589" s="214"/>
      <c r="F9589" s="215">
        <f t="shared" si="2879"/>
        <v>0</v>
      </c>
      <c r="G9589" s="281">
        <f t="shared" si="2880"/>
        <v>0</v>
      </c>
    </row>
    <row r="9590" spans="1:7" s="218" customFormat="1" ht="24" customHeight="1" x14ac:dyDescent="0.2">
      <c r="A9590" s="213" t="str">
        <f t="shared" si="2876"/>
        <v/>
      </c>
      <c r="B9590" s="211" t="str">
        <f t="shared" si="2877"/>
        <v/>
      </c>
      <c r="C9590" s="212"/>
      <c r="D9590" s="213" t="str">
        <f t="shared" si="2878"/>
        <v/>
      </c>
      <c r="E9590" s="214"/>
      <c r="F9590" s="215">
        <f t="shared" si="2879"/>
        <v>0</v>
      </c>
      <c r="G9590" s="281">
        <f t="shared" si="2880"/>
        <v>0</v>
      </c>
    </row>
    <row r="9591" spans="1:7" s="218" customFormat="1" ht="24" customHeight="1" x14ac:dyDescent="0.2">
      <c r="A9591" s="213" t="str">
        <f t="shared" si="2876"/>
        <v/>
      </c>
      <c r="B9591" s="211" t="str">
        <f t="shared" si="2877"/>
        <v/>
      </c>
      <c r="C9591" s="212"/>
      <c r="D9591" s="213" t="str">
        <f t="shared" si="2878"/>
        <v/>
      </c>
      <c r="E9591" s="214"/>
      <c r="F9591" s="215">
        <f t="shared" si="2879"/>
        <v>0</v>
      </c>
      <c r="G9591" s="281">
        <f t="shared" si="2880"/>
        <v>0</v>
      </c>
    </row>
    <row r="9592" spans="1:7" s="218" customFormat="1" ht="24" customHeight="1" x14ac:dyDescent="0.2">
      <c r="A9592" s="213" t="str">
        <f t="shared" si="2876"/>
        <v/>
      </c>
      <c r="B9592" s="211" t="str">
        <f t="shared" si="2877"/>
        <v/>
      </c>
      <c r="C9592" s="212"/>
      <c r="D9592" s="213" t="str">
        <f t="shared" si="2878"/>
        <v/>
      </c>
      <c r="E9592" s="214"/>
      <c r="F9592" s="215">
        <f t="shared" si="2879"/>
        <v>0</v>
      </c>
      <c r="G9592" s="281">
        <f t="shared" si="2880"/>
        <v>0</v>
      </c>
    </row>
    <row r="9593" spans="1:7" s="218" customFormat="1" ht="24" customHeight="1" x14ac:dyDescent="0.2">
      <c r="A9593" s="213" t="str">
        <f t="shared" si="2876"/>
        <v/>
      </c>
      <c r="B9593" s="211" t="str">
        <f t="shared" si="2877"/>
        <v/>
      </c>
      <c r="C9593" s="212"/>
      <c r="D9593" s="213" t="str">
        <f t="shared" si="2878"/>
        <v/>
      </c>
      <c r="E9593" s="214"/>
      <c r="F9593" s="215">
        <f t="shared" si="2879"/>
        <v>0</v>
      </c>
      <c r="G9593" s="281">
        <f t="shared" si="2880"/>
        <v>0</v>
      </c>
    </row>
    <row r="9594" spans="1:7" s="218" customFormat="1" ht="24" customHeight="1" x14ac:dyDescent="0.2">
      <c r="A9594" s="213" t="str">
        <f t="shared" si="2876"/>
        <v/>
      </c>
      <c r="B9594" s="211" t="str">
        <f t="shared" si="2877"/>
        <v/>
      </c>
      <c r="C9594" s="212"/>
      <c r="D9594" s="213" t="str">
        <f t="shared" si="2878"/>
        <v/>
      </c>
      <c r="E9594" s="214"/>
      <c r="F9594" s="215">
        <f t="shared" si="2879"/>
        <v>0</v>
      </c>
      <c r="G9594" s="281">
        <f t="shared" si="2880"/>
        <v>0</v>
      </c>
    </row>
    <row r="9595" spans="1:7" s="218" customFormat="1" ht="24" customHeight="1" x14ac:dyDescent="0.2">
      <c r="A9595" s="213" t="str">
        <f t="shared" si="2876"/>
        <v/>
      </c>
      <c r="B9595" s="211" t="str">
        <f t="shared" si="2877"/>
        <v/>
      </c>
      <c r="C9595" s="212"/>
      <c r="D9595" s="213" t="str">
        <f t="shared" si="2878"/>
        <v/>
      </c>
      <c r="E9595" s="214"/>
      <c r="F9595" s="215">
        <f t="shared" si="2879"/>
        <v>0</v>
      </c>
      <c r="G9595" s="281">
        <f t="shared" si="2880"/>
        <v>0</v>
      </c>
    </row>
    <row r="9596" spans="1:7" s="218" customFormat="1" ht="24" customHeight="1" x14ac:dyDescent="0.2">
      <c r="A9596" s="213" t="str">
        <f t="shared" si="2876"/>
        <v/>
      </c>
      <c r="B9596" s="211" t="str">
        <f t="shared" si="2877"/>
        <v/>
      </c>
      <c r="C9596" s="212"/>
      <c r="D9596" s="213" t="str">
        <f t="shared" si="2878"/>
        <v/>
      </c>
      <c r="E9596" s="214"/>
      <c r="F9596" s="215">
        <f t="shared" si="2879"/>
        <v>0</v>
      </c>
      <c r="G9596" s="281">
        <f t="shared" si="2880"/>
        <v>0</v>
      </c>
    </row>
    <row r="9597" spans="1:7" ht="24" customHeight="1" x14ac:dyDescent="0.2">
      <c r="A9597" s="285"/>
      <c r="B9597" s="101"/>
      <c r="C9597" s="95"/>
      <c r="D9597" s="101"/>
      <c r="E9597" s="102"/>
      <c r="F9597" s="268" t="s">
        <v>33</v>
      </c>
      <c r="G9597" s="283">
        <f>SUBTOTAL(9,G9588:G9596)</f>
        <v>0</v>
      </c>
    </row>
    <row r="9598" spans="1:7" ht="24" customHeight="1" x14ac:dyDescent="0.2">
      <c r="A9598" s="286"/>
      <c r="B9598" s="101"/>
      <c r="C9598" s="95"/>
      <c r="D9598" s="101"/>
      <c r="E9598" s="102"/>
      <c r="F9598" s="103"/>
      <c r="G9598" s="284"/>
    </row>
    <row r="9599" spans="1:7" ht="24" customHeight="1" x14ac:dyDescent="0.2">
      <c r="A9599" s="287" t="str">
        <f>B9557</f>
        <v/>
      </c>
      <c r="B9599" s="288" t="str">
        <f>C9557</f>
        <v/>
      </c>
      <c r="C9599" s="109"/>
      <c r="D9599" s="109" t="s">
        <v>34</v>
      </c>
      <c r="E9599" s="110"/>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7" t="str">
        <f>Comitente</f>
        <v>CA.ME. SAN JUAN SOCIEDAD DEL ESTADO</v>
      </c>
      <c r="C9602" s="92"/>
      <c r="D9602" s="98"/>
      <c r="E9602" s="98"/>
      <c r="F9602" s="99"/>
      <c r="G9602" s="273"/>
    </row>
    <row r="9603" spans="1:123" ht="24" customHeight="1" x14ac:dyDescent="0.2">
      <c r="A9603" s="272" t="s">
        <v>603</v>
      </c>
      <c r="B9603" s="97">
        <f>Contratista</f>
        <v>0</v>
      </c>
      <c r="C9603" s="93"/>
      <c r="D9603" s="93"/>
      <c r="E9603" s="93"/>
      <c r="F9603" s="100"/>
      <c r="G9603" s="274"/>
    </row>
    <row r="9604" spans="1:123" ht="24" customHeight="1" x14ac:dyDescent="0.2">
      <c r="A9604" s="272" t="s">
        <v>24</v>
      </c>
      <c r="B9604" s="97" t="str">
        <f>Obra</f>
        <v>CIERRE PERIMETRAL - OBRA CIVIL Ca.Me. SAN JUAN S.E.</v>
      </c>
      <c r="C9604" s="93"/>
      <c r="D9604" s="93"/>
      <c r="E9604" s="93"/>
      <c r="F9604" s="100" t="s">
        <v>38</v>
      </c>
      <c r="G9604" s="275">
        <f>Fecha_Base</f>
        <v>44711</v>
      </c>
    </row>
    <row r="9605" spans="1:123" ht="24" customHeight="1" x14ac:dyDescent="0.2">
      <c r="A9605" s="276" t="s">
        <v>601</v>
      </c>
      <c r="B9605" s="94" t="str">
        <f>Ubicación</f>
        <v>DEPARTAMENTO SARMIENTO</v>
      </c>
      <c r="C9605" s="94"/>
      <c r="D9605" s="101"/>
      <c r="E9605" s="102"/>
      <c r="F9605" s="103"/>
      <c r="G9605" s="277"/>
    </row>
    <row r="9606" spans="1:123" ht="24" customHeight="1" x14ac:dyDescent="0.2">
      <c r="A9606" s="276" t="s">
        <v>39</v>
      </c>
      <c r="B9606" s="104" t="str">
        <f>IFERROR(VALUE(LEFT(B9607,FIND(".",B9607)-1)),"")</f>
        <v/>
      </c>
      <c r="C9606" s="95" t="str">
        <f>IFERROR(VLOOKUP(B9606,Tabla_CyP,2,FALSE),"")</f>
        <v/>
      </c>
      <c r="D9606" s="95"/>
      <c r="E9606" s="102"/>
      <c r="F9606" s="103"/>
      <c r="G9606" s="277"/>
    </row>
    <row r="9607" spans="1:123" ht="24" customHeight="1" x14ac:dyDescent="0.2">
      <c r="A9607" s="276" t="s">
        <v>25</v>
      </c>
      <c r="B9607" s="105" t="str">
        <f>IFERROR(VLOOKUP(COUNTIF($A$1:A9607,"ANALISIS DE PRECIOS"),Tabla_NumeroItem,2,FALSE),"")</f>
        <v/>
      </c>
      <c r="C9607" s="95" t="str">
        <f>IFERROR(VLOOKUP(B9607,Tabla_CyP,2,FALSE),"")</f>
        <v/>
      </c>
      <c r="D9607" s="101"/>
      <c r="E9607" s="102"/>
      <c r="F9607" s="100" t="s">
        <v>26</v>
      </c>
      <c r="G9607" s="278" t="str">
        <f>IFERROR(VLOOKUP(B9607,Tabla_CyP,4,FALSE),"")</f>
        <v/>
      </c>
    </row>
    <row r="9608" spans="1:123" ht="24" customHeight="1" x14ac:dyDescent="0.2">
      <c r="A9608" s="276"/>
      <c r="B9608" s="94"/>
      <c r="C9608" s="95"/>
      <c r="D9608" s="101"/>
      <c r="E9608" s="102"/>
      <c r="F9608" s="103"/>
      <c r="G9608" s="277"/>
    </row>
    <row r="9609" spans="1:123" ht="24" customHeight="1" x14ac:dyDescent="0.2">
      <c r="A9609" s="378" t="s">
        <v>507</v>
      </c>
      <c r="B9609" s="379"/>
      <c r="C9609" s="380" t="s">
        <v>0</v>
      </c>
      <c r="D9609" s="380" t="s">
        <v>27</v>
      </c>
      <c r="E9609" s="386" t="s">
        <v>28</v>
      </c>
      <c r="F9609" s="388" t="s">
        <v>29</v>
      </c>
      <c r="G9609" s="388" t="s">
        <v>30</v>
      </c>
    </row>
    <row r="9610" spans="1:123" s="107" customFormat="1" ht="24" customHeight="1" x14ac:dyDescent="0.2">
      <c r="A9610" s="106" t="s">
        <v>508</v>
      </c>
      <c r="B9610" s="106" t="s">
        <v>509</v>
      </c>
      <c r="C9610" s="381"/>
      <c r="D9610" s="381"/>
      <c r="E9610" s="387"/>
      <c r="F9610" s="389"/>
      <c r="G9610" s="389"/>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customHeight="1" x14ac:dyDescent="0.2">
      <c r="A9611" s="279"/>
      <c r="B9611" s="108"/>
      <c r="C9611" s="267" t="s">
        <v>604</v>
      </c>
      <c r="D9611" s="109"/>
      <c r="E9611" s="110"/>
      <c r="F9611" s="111"/>
      <c r="G9611" s="280"/>
    </row>
    <row r="9612" spans="1:123" s="218" customFormat="1"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1">
        <f>ROUND(E9612*F9612,2)</f>
        <v>0</v>
      </c>
    </row>
    <row r="9613" spans="1:123" s="218" customFormat="1"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1">
        <f t="shared" ref="G9613:G9625" si="2885">ROUND(E9613*F9613,2)</f>
        <v>0</v>
      </c>
    </row>
    <row r="9614" spans="1:123" s="218" customFormat="1" ht="24" customHeight="1" x14ac:dyDescent="0.2">
      <c r="A9614" s="213" t="str">
        <f t="shared" si="2881"/>
        <v/>
      </c>
      <c r="B9614" s="211" t="str">
        <f t="shared" si="2884"/>
        <v/>
      </c>
      <c r="C9614" s="212"/>
      <c r="D9614" s="213" t="str">
        <f t="shared" si="2882"/>
        <v/>
      </c>
      <c r="E9614" s="214"/>
      <c r="F9614" s="215">
        <f t="shared" si="2883"/>
        <v>0</v>
      </c>
      <c r="G9614" s="281">
        <f t="shared" si="2885"/>
        <v>0</v>
      </c>
    </row>
    <row r="9615" spans="1:123" s="218" customFormat="1" ht="24" customHeight="1" x14ac:dyDescent="0.2">
      <c r="A9615" s="213" t="str">
        <f t="shared" si="2881"/>
        <v/>
      </c>
      <c r="B9615" s="211" t="str">
        <f t="shared" si="2884"/>
        <v/>
      </c>
      <c r="C9615" s="212"/>
      <c r="D9615" s="213" t="str">
        <f t="shared" si="2882"/>
        <v/>
      </c>
      <c r="E9615" s="214"/>
      <c r="F9615" s="215">
        <f t="shared" si="2883"/>
        <v>0</v>
      </c>
      <c r="G9615" s="281">
        <f t="shared" si="2885"/>
        <v>0</v>
      </c>
    </row>
    <row r="9616" spans="1:123" s="218" customFormat="1" ht="24" customHeight="1" x14ac:dyDescent="0.2">
      <c r="A9616" s="213" t="str">
        <f t="shared" si="2881"/>
        <v/>
      </c>
      <c r="B9616" s="211" t="str">
        <f t="shared" si="2884"/>
        <v/>
      </c>
      <c r="C9616" s="212"/>
      <c r="D9616" s="213" t="str">
        <f t="shared" si="2882"/>
        <v/>
      </c>
      <c r="E9616" s="214"/>
      <c r="F9616" s="215">
        <f t="shared" si="2883"/>
        <v>0</v>
      </c>
      <c r="G9616" s="281">
        <f t="shared" si="2885"/>
        <v>0</v>
      </c>
    </row>
    <row r="9617" spans="1:7" s="218" customFormat="1" ht="24" customHeight="1" x14ac:dyDescent="0.2">
      <c r="A9617" s="213" t="str">
        <f t="shared" si="2881"/>
        <v/>
      </c>
      <c r="B9617" s="211" t="str">
        <f t="shared" si="2884"/>
        <v/>
      </c>
      <c r="C9617" s="212"/>
      <c r="D9617" s="213" t="str">
        <f t="shared" si="2882"/>
        <v/>
      </c>
      <c r="E9617" s="214"/>
      <c r="F9617" s="215">
        <f t="shared" si="2883"/>
        <v>0</v>
      </c>
      <c r="G9617" s="281">
        <f t="shared" si="2885"/>
        <v>0</v>
      </c>
    </row>
    <row r="9618" spans="1:7" s="218" customFormat="1" ht="24" customHeight="1" x14ac:dyDescent="0.2">
      <c r="A9618" s="213" t="str">
        <f t="shared" si="2881"/>
        <v/>
      </c>
      <c r="B9618" s="211" t="str">
        <f t="shared" si="2884"/>
        <v/>
      </c>
      <c r="C9618" s="212"/>
      <c r="D9618" s="213" t="str">
        <f t="shared" si="2882"/>
        <v/>
      </c>
      <c r="E9618" s="214"/>
      <c r="F9618" s="215">
        <f t="shared" si="2883"/>
        <v>0</v>
      </c>
      <c r="G9618" s="281">
        <f t="shared" si="2885"/>
        <v>0</v>
      </c>
    </row>
    <row r="9619" spans="1:7" s="218" customFormat="1" ht="24" customHeight="1" x14ac:dyDescent="0.2">
      <c r="A9619" s="213" t="str">
        <f t="shared" si="2881"/>
        <v/>
      </c>
      <c r="B9619" s="211" t="str">
        <f t="shared" si="2884"/>
        <v/>
      </c>
      <c r="C9619" s="212"/>
      <c r="D9619" s="213" t="str">
        <f t="shared" si="2882"/>
        <v/>
      </c>
      <c r="E9619" s="214"/>
      <c r="F9619" s="215">
        <f t="shared" si="2883"/>
        <v>0</v>
      </c>
      <c r="G9619" s="281">
        <f t="shared" si="2885"/>
        <v>0</v>
      </c>
    </row>
    <row r="9620" spans="1:7" s="218" customFormat="1" ht="24" customHeight="1" x14ac:dyDescent="0.2">
      <c r="A9620" s="213" t="str">
        <f t="shared" si="2881"/>
        <v/>
      </c>
      <c r="B9620" s="211" t="str">
        <f t="shared" si="2884"/>
        <v/>
      </c>
      <c r="C9620" s="212"/>
      <c r="D9620" s="213" t="str">
        <f t="shared" si="2882"/>
        <v/>
      </c>
      <c r="E9620" s="214"/>
      <c r="F9620" s="215">
        <f t="shared" si="2883"/>
        <v>0</v>
      </c>
      <c r="G9620" s="281">
        <f t="shared" si="2885"/>
        <v>0</v>
      </c>
    </row>
    <row r="9621" spans="1:7" s="218" customFormat="1" ht="24" customHeight="1" x14ac:dyDescent="0.2">
      <c r="A9621" s="213" t="str">
        <f t="shared" si="2881"/>
        <v/>
      </c>
      <c r="B9621" s="211" t="str">
        <f t="shared" si="2884"/>
        <v/>
      </c>
      <c r="C9621" s="212"/>
      <c r="D9621" s="213" t="str">
        <f t="shared" si="2882"/>
        <v/>
      </c>
      <c r="E9621" s="214"/>
      <c r="F9621" s="215">
        <f t="shared" si="2883"/>
        <v>0</v>
      </c>
      <c r="G9621" s="281">
        <f t="shared" si="2885"/>
        <v>0</v>
      </c>
    </row>
    <row r="9622" spans="1:7" s="218" customFormat="1" ht="24" customHeight="1" x14ac:dyDescent="0.2">
      <c r="A9622" s="213" t="str">
        <f t="shared" si="2881"/>
        <v/>
      </c>
      <c r="B9622" s="211" t="str">
        <f t="shared" si="2884"/>
        <v/>
      </c>
      <c r="C9622" s="212"/>
      <c r="D9622" s="213" t="str">
        <f t="shared" si="2882"/>
        <v/>
      </c>
      <c r="E9622" s="214"/>
      <c r="F9622" s="215">
        <f t="shared" si="2883"/>
        <v>0</v>
      </c>
      <c r="G9622" s="281">
        <f t="shared" si="2885"/>
        <v>0</v>
      </c>
    </row>
    <row r="9623" spans="1:7" s="218" customFormat="1" ht="24" customHeight="1" x14ac:dyDescent="0.2">
      <c r="A9623" s="213" t="str">
        <f t="shared" si="2881"/>
        <v/>
      </c>
      <c r="B9623" s="211" t="str">
        <f t="shared" si="2884"/>
        <v/>
      </c>
      <c r="C9623" s="212"/>
      <c r="D9623" s="213" t="str">
        <f t="shared" si="2882"/>
        <v/>
      </c>
      <c r="E9623" s="214"/>
      <c r="F9623" s="215">
        <f t="shared" si="2883"/>
        <v>0</v>
      </c>
      <c r="G9623" s="281">
        <f t="shared" si="2885"/>
        <v>0</v>
      </c>
    </row>
    <row r="9624" spans="1:7" s="218" customFormat="1" ht="24" customHeight="1" x14ac:dyDescent="0.2">
      <c r="A9624" s="213" t="str">
        <f t="shared" si="2881"/>
        <v/>
      </c>
      <c r="B9624" s="211" t="str">
        <f t="shared" si="2884"/>
        <v/>
      </c>
      <c r="C9624" s="212"/>
      <c r="D9624" s="213" t="str">
        <f t="shared" si="2882"/>
        <v/>
      </c>
      <c r="E9624" s="214"/>
      <c r="F9624" s="215">
        <f t="shared" si="2883"/>
        <v>0</v>
      </c>
      <c r="G9624" s="281">
        <f t="shared" si="2885"/>
        <v>0</v>
      </c>
    </row>
    <row r="9625" spans="1:7" s="218" customFormat="1" ht="24" customHeight="1" x14ac:dyDescent="0.2">
      <c r="A9625" s="213" t="str">
        <f t="shared" si="2881"/>
        <v/>
      </c>
      <c r="B9625" s="211" t="str">
        <f t="shared" si="2884"/>
        <v/>
      </c>
      <c r="C9625" s="212"/>
      <c r="D9625" s="213" t="str">
        <f t="shared" si="2882"/>
        <v/>
      </c>
      <c r="E9625" s="214"/>
      <c r="F9625" s="216">
        <f t="shared" si="2883"/>
        <v>0</v>
      </c>
      <c r="G9625" s="281">
        <f t="shared" si="2885"/>
        <v>0</v>
      </c>
    </row>
    <row r="9626" spans="1:7" ht="24" customHeight="1" x14ac:dyDescent="0.2">
      <c r="A9626" s="282"/>
      <c r="B9626" s="95"/>
      <c r="C9626" s="95"/>
      <c r="D9626" s="101"/>
      <c r="E9626" s="102"/>
      <c r="F9626" s="268" t="s">
        <v>31</v>
      </c>
      <c r="G9626" s="283">
        <f>SUBTOTAL(9,G9612:G9625)</f>
        <v>0</v>
      </c>
    </row>
    <row r="9627" spans="1:7" ht="24" customHeight="1" x14ac:dyDescent="0.2">
      <c r="A9627" s="282"/>
      <c r="B9627" s="95"/>
      <c r="C9627" s="266" t="s">
        <v>605</v>
      </c>
      <c r="D9627" s="101"/>
      <c r="E9627" s="102"/>
      <c r="F9627" s="103"/>
      <c r="G9627" s="284"/>
    </row>
    <row r="9628" spans="1:7" s="218" customFormat="1"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1">
        <f>ROUND(E9628*F9628,2)</f>
        <v>0</v>
      </c>
    </row>
    <row r="9629" spans="1:7" s="218" customFormat="1" ht="24" customHeight="1" x14ac:dyDescent="0.2">
      <c r="A9629" s="213" t="str">
        <f t="shared" si="2886"/>
        <v/>
      </c>
      <c r="B9629" s="211">
        <f t="shared" si="2887"/>
        <v>0</v>
      </c>
      <c r="C9629" s="212"/>
      <c r="D9629" s="213" t="str">
        <f t="shared" si="2888"/>
        <v/>
      </c>
      <c r="E9629" s="214"/>
      <c r="F9629" s="217">
        <f t="shared" si="2889"/>
        <v>0</v>
      </c>
      <c r="G9629" s="281">
        <f>ROUND(E9629*F9629,2)</f>
        <v>0</v>
      </c>
    </row>
    <row r="9630" spans="1:7" s="218" customFormat="1" ht="24" customHeight="1" x14ac:dyDescent="0.2">
      <c r="A9630" s="213" t="str">
        <f t="shared" si="2886"/>
        <v/>
      </c>
      <c r="B9630" s="211">
        <f t="shared" si="2887"/>
        <v>0</v>
      </c>
      <c r="C9630" s="212"/>
      <c r="D9630" s="213" t="str">
        <f t="shared" si="2888"/>
        <v/>
      </c>
      <c r="E9630" s="214"/>
      <c r="F9630" s="217">
        <f t="shared" si="2889"/>
        <v>0</v>
      </c>
      <c r="G9630" s="281">
        <f t="shared" ref="G9630:G9635" si="2890">ROUND(E9630*F9630,2)</f>
        <v>0</v>
      </c>
    </row>
    <row r="9631" spans="1:7" s="218" customFormat="1" ht="24" customHeight="1" x14ac:dyDescent="0.2">
      <c r="A9631" s="213" t="str">
        <f t="shared" si="2886"/>
        <v/>
      </c>
      <c r="B9631" s="211">
        <f t="shared" si="2887"/>
        <v>0</v>
      </c>
      <c r="C9631" s="212"/>
      <c r="D9631" s="213" t="str">
        <f t="shared" si="2888"/>
        <v/>
      </c>
      <c r="E9631" s="214"/>
      <c r="F9631" s="217">
        <f t="shared" si="2889"/>
        <v>0</v>
      </c>
      <c r="G9631" s="281">
        <f t="shared" si="2890"/>
        <v>0</v>
      </c>
    </row>
    <row r="9632" spans="1:7" s="218" customFormat="1" ht="24" customHeight="1" x14ac:dyDescent="0.2">
      <c r="A9632" s="213" t="str">
        <f t="shared" si="2886"/>
        <v/>
      </c>
      <c r="B9632" s="211">
        <f t="shared" si="2887"/>
        <v>0</v>
      </c>
      <c r="C9632" s="212"/>
      <c r="D9632" s="213" t="str">
        <f t="shared" si="2888"/>
        <v/>
      </c>
      <c r="E9632" s="214"/>
      <c r="F9632" s="215">
        <f t="shared" si="2889"/>
        <v>0</v>
      </c>
      <c r="G9632" s="281">
        <f t="shared" si="2890"/>
        <v>0</v>
      </c>
    </row>
    <row r="9633" spans="1:7" s="218" customFormat="1" ht="24" customHeight="1" x14ac:dyDescent="0.2">
      <c r="A9633" s="213" t="str">
        <f t="shared" si="2886"/>
        <v/>
      </c>
      <c r="B9633" s="211">
        <f t="shared" si="2887"/>
        <v>0</v>
      </c>
      <c r="C9633" s="212"/>
      <c r="D9633" s="213" t="str">
        <f t="shared" si="2888"/>
        <v/>
      </c>
      <c r="E9633" s="214"/>
      <c r="F9633" s="215">
        <f t="shared" si="2889"/>
        <v>0</v>
      </c>
      <c r="G9633" s="281">
        <f t="shared" si="2890"/>
        <v>0</v>
      </c>
    </row>
    <row r="9634" spans="1:7" s="218" customFormat="1" ht="24" customHeight="1" x14ac:dyDescent="0.2">
      <c r="A9634" s="213" t="str">
        <f t="shared" si="2886"/>
        <v/>
      </c>
      <c r="B9634" s="211">
        <f t="shared" si="2887"/>
        <v>0</v>
      </c>
      <c r="C9634" s="212"/>
      <c r="D9634" s="213" t="str">
        <f t="shared" si="2888"/>
        <v/>
      </c>
      <c r="E9634" s="214"/>
      <c r="F9634" s="215">
        <f t="shared" si="2889"/>
        <v>0</v>
      </c>
      <c r="G9634" s="281">
        <f t="shared" si="2890"/>
        <v>0</v>
      </c>
    </row>
    <row r="9635" spans="1:7" s="218" customFormat="1" ht="24" customHeight="1" x14ac:dyDescent="0.2">
      <c r="A9635" s="213" t="str">
        <f t="shared" si="2886"/>
        <v/>
      </c>
      <c r="B9635" s="211">
        <f t="shared" si="2887"/>
        <v>0</v>
      </c>
      <c r="C9635" s="212"/>
      <c r="D9635" s="213" t="str">
        <f t="shared" si="2888"/>
        <v/>
      </c>
      <c r="E9635" s="214"/>
      <c r="F9635" s="215">
        <f t="shared" si="2889"/>
        <v>0</v>
      </c>
      <c r="G9635" s="281">
        <f t="shared" si="2890"/>
        <v>0</v>
      </c>
    </row>
    <row r="9636" spans="1:7" ht="24" customHeight="1" x14ac:dyDescent="0.2">
      <c r="A9636" s="282"/>
      <c r="B9636" s="95"/>
      <c r="C9636" s="95"/>
      <c r="D9636" s="101"/>
      <c r="E9636" s="102"/>
      <c r="F9636" s="268" t="s">
        <v>32</v>
      </c>
      <c r="G9636" s="283">
        <f>SUBTOTAL(9,G9628:G9635)</f>
        <v>0</v>
      </c>
    </row>
    <row r="9637" spans="1:7" ht="24" customHeight="1" x14ac:dyDescent="0.2">
      <c r="A9637" s="282"/>
      <c r="B9637" s="95"/>
      <c r="C9637" s="266" t="s">
        <v>606</v>
      </c>
      <c r="D9637" s="101"/>
      <c r="E9637" s="102"/>
      <c r="F9637" s="103"/>
      <c r="G9637" s="284"/>
    </row>
    <row r="9638" spans="1:7" s="218" customFormat="1"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1">
        <f t="shared" ref="G9638:G9646" si="2895">ROUND(E9638*F9638,2)</f>
        <v>0</v>
      </c>
    </row>
    <row r="9639" spans="1:7" s="218" customFormat="1" ht="24" customHeight="1" x14ac:dyDescent="0.2">
      <c r="A9639" s="213" t="str">
        <f t="shared" si="2891"/>
        <v/>
      </c>
      <c r="B9639" s="211" t="str">
        <f t="shared" si="2892"/>
        <v/>
      </c>
      <c r="C9639" s="212"/>
      <c r="D9639" s="213" t="str">
        <f t="shared" si="2893"/>
        <v/>
      </c>
      <c r="E9639" s="214"/>
      <c r="F9639" s="215">
        <f t="shared" si="2894"/>
        <v>0</v>
      </c>
      <c r="G9639" s="281">
        <f t="shared" si="2895"/>
        <v>0</v>
      </c>
    </row>
    <row r="9640" spans="1:7" s="218" customFormat="1" ht="24" customHeight="1" x14ac:dyDescent="0.2">
      <c r="A9640" s="213" t="str">
        <f t="shared" si="2891"/>
        <v/>
      </c>
      <c r="B9640" s="211" t="str">
        <f t="shared" si="2892"/>
        <v/>
      </c>
      <c r="C9640" s="212"/>
      <c r="D9640" s="213" t="str">
        <f t="shared" si="2893"/>
        <v/>
      </c>
      <c r="E9640" s="214"/>
      <c r="F9640" s="215">
        <f t="shared" si="2894"/>
        <v>0</v>
      </c>
      <c r="G9640" s="281">
        <f t="shared" si="2895"/>
        <v>0</v>
      </c>
    </row>
    <row r="9641" spans="1:7" s="218" customFormat="1" ht="24" customHeight="1" x14ac:dyDescent="0.2">
      <c r="A9641" s="213" t="str">
        <f t="shared" si="2891"/>
        <v/>
      </c>
      <c r="B9641" s="211" t="str">
        <f t="shared" si="2892"/>
        <v/>
      </c>
      <c r="C9641" s="212"/>
      <c r="D9641" s="213" t="str">
        <f t="shared" si="2893"/>
        <v/>
      </c>
      <c r="E9641" s="214"/>
      <c r="F9641" s="215">
        <f t="shared" si="2894"/>
        <v>0</v>
      </c>
      <c r="G9641" s="281">
        <f t="shared" si="2895"/>
        <v>0</v>
      </c>
    </row>
    <row r="9642" spans="1:7" s="218" customFormat="1" ht="24" customHeight="1" x14ac:dyDescent="0.2">
      <c r="A9642" s="213" t="str">
        <f t="shared" si="2891"/>
        <v/>
      </c>
      <c r="B9642" s="211" t="str">
        <f t="shared" si="2892"/>
        <v/>
      </c>
      <c r="C9642" s="212"/>
      <c r="D9642" s="213" t="str">
        <f t="shared" si="2893"/>
        <v/>
      </c>
      <c r="E9642" s="214"/>
      <c r="F9642" s="215">
        <f t="shared" si="2894"/>
        <v>0</v>
      </c>
      <c r="G9642" s="281">
        <f t="shared" si="2895"/>
        <v>0</v>
      </c>
    </row>
    <row r="9643" spans="1:7" s="218" customFormat="1" ht="24" customHeight="1" x14ac:dyDescent="0.2">
      <c r="A9643" s="213" t="str">
        <f t="shared" si="2891"/>
        <v/>
      </c>
      <c r="B9643" s="211" t="str">
        <f t="shared" si="2892"/>
        <v/>
      </c>
      <c r="C9643" s="212"/>
      <c r="D9643" s="213" t="str">
        <f t="shared" si="2893"/>
        <v/>
      </c>
      <c r="E9643" s="214"/>
      <c r="F9643" s="215">
        <f t="shared" si="2894"/>
        <v>0</v>
      </c>
      <c r="G9643" s="281">
        <f t="shared" si="2895"/>
        <v>0</v>
      </c>
    </row>
    <row r="9644" spans="1:7" s="218" customFormat="1" ht="24" customHeight="1" x14ac:dyDescent="0.2">
      <c r="A9644" s="213" t="str">
        <f t="shared" si="2891"/>
        <v/>
      </c>
      <c r="B9644" s="211" t="str">
        <f t="shared" si="2892"/>
        <v/>
      </c>
      <c r="C9644" s="212"/>
      <c r="D9644" s="213" t="str">
        <f t="shared" si="2893"/>
        <v/>
      </c>
      <c r="E9644" s="214"/>
      <c r="F9644" s="215">
        <f t="shared" si="2894"/>
        <v>0</v>
      </c>
      <c r="G9644" s="281">
        <f t="shared" si="2895"/>
        <v>0</v>
      </c>
    </row>
    <row r="9645" spans="1:7" s="218" customFormat="1" ht="24" customHeight="1" x14ac:dyDescent="0.2">
      <c r="A9645" s="213" t="str">
        <f t="shared" si="2891"/>
        <v/>
      </c>
      <c r="B9645" s="211" t="str">
        <f t="shared" si="2892"/>
        <v/>
      </c>
      <c r="C9645" s="212"/>
      <c r="D9645" s="213" t="str">
        <f t="shared" si="2893"/>
        <v/>
      </c>
      <c r="E9645" s="214"/>
      <c r="F9645" s="215">
        <f t="shared" si="2894"/>
        <v>0</v>
      </c>
      <c r="G9645" s="281">
        <f t="shared" si="2895"/>
        <v>0</v>
      </c>
    </row>
    <row r="9646" spans="1:7" s="218" customFormat="1" ht="24" customHeight="1" x14ac:dyDescent="0.2">
      <c r="A9646" s="213" t="str">
        <f t="shared" si="2891"/>
        <v/>
      </c>
      <c r="B9646" s="211" t="str">
        <f t="shared" si="2892"/>
        <v/>
      </c>
      <c r="C9646" s="212"/>
      <c r="D9646" s="213" t="str">
        <f t="shared" si="2893"/>
        <v/>
      </c>
      <c r="E9646" s="214"/>
      <c r="F9646" s="215">
        <f t="shared" si="2894"/>
        <v>0</v>
      </c>
      <c r="G9646" s="281">
        <f t="shared" si="2895"/>
        <v>0</v>
      </c>
    </row>
    <row r="9647" spans="1:7" ht="24" customHeight="1" x14ac:dyDescent="0.2">
      <c r="A9647" s="285"/>
      <c r="B9647" s="101"/>
      <c r="C9647" s="95"/>
      <c r="D9647" s="101"/>
      <c r="E9647" s="102"/>
      <c r="F9647" s="268" t="s">
        <v>33</v>
      </c>
      <c r="G9647" s="283">
        <f>SUBTOTAL(9,G9638:G9646)</f>
        <v>0</v>
      </c>
    </row>
    <row r="9648" spans="1:7" ht="24" customHeight="1" x14ac:dyDescent="0.2">
      <c r="A9648" s="286"/>
      <c r="B9648" s="101"/>
      <c r="C9648" s="95"/>
      <c r="D9648" s="101"/>
      <c r="E9648" s="102"/>
      <c r="F9648" s="103"/>
      <c r="G9648" s="284"/>
    </row>
    <row r="9649" spans="1:123" ht="24" customHeight="1" x14ac:dyDescent="0.2">
      <c r="A9649" s="287" t="str">
        <f>B9607</f>
        <v/>
      </c>
      <c r="B9649" s="288" t="str">
        <f>C9607</f>
        <v/>
      </c>
      <c r="C9649" s="109"/>
      <c r="D9649" s="109" t="s">
        <v>34</v>
      </c>
      <c r="E9649" s="110"/>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7" t="str">
        <f>Comitente</f>
        <v>CA.ME. SAN JUAN SOCIEDAD DEL ESTADO</v>
      </c>
      <c r="C9652" s="92"/>
      <c r="D9652" s="98"/>
      <c r="E9652" s="98"/>
      <c r="F9652" s="99"/>
      <c r="G9652" s="273"/>
    </row>
    <row r="9653" spans="1:123" ht="24" customHeight="1" x14ac:dyDescent="0.2">
      <c r="A9653" s="272" t="s">
        <v>603</v>
      </c>
      <c r="B9653" s="97">
        <f>Contratista</f>
        <v>0</v>
      </c>
      <c r="C9653" s="93"/>
      <c r="D9653" s="93"/>
      <c r="E9653" s="93"/>
      <c r="F9653" s="100"/>
      <c r="G9653" s="274"/>
    </row>
    <row r="9654" spans="1:123" ht="24" customHeight="1" x14ac:dyDescent="0.2">
      <c r="A9654" s="272" t="s">
        <v>24</v>
      </c>
      <c r="B9654" s="97" t="str">
        <f>Obra</f>
        <v>CIERRE PERIMETRAL - OBRA CIVIL Ca.Me. SAN JUAN S.E.</v>
      </c>
      <c r="C9654" s="93"/>
      <c r="D9654" s="93"/>
      <c r="E9654" s="93"/>
      <c r="F9654" s="100" t="s">
        <v>38</v>
      </c>
      <c r="G9654" s="275">
        <f>Fecha_Base</f>
        <v>44711</v>
      </c>
    </row>
    <row r="9655" spans="1:123" ht="24" customHeight="1" x14ac:dyDescent="0.2">
      <c r="A9655" s="276" t="s">
        <v>601</v>
      </c>
      <c r="B9655" s="94" t="str">
        <f>Ubicación</f>
        <v>DEPARTAMENTO SARMIENTO</v>
      </c>
      <c r="C9655" s="94"/>
      <c r="D9655" s="101"/>
      <c r="E9655" s="102"/>
      <c r="F9655" s="103"/>
      <c r="G9655" s="277"/>
    </row>
    <row r="9656" spans="1:123" ht="24" customHeight="1" x14ac:dyDescent="0.2">
      <c r="A9656" s="276" t="s">
        <v>39</v>
      </c>
      <c r="B9656" s="104" t="str">
        <f>IFERROR(VALUE(LEFT(B9657,FIND(".",B9657)-1)),"")</f>
        <v/>
      </c>
      <c r="C9656" s="95" t="str">
        <f>IFERROR(VLOOKUP(B9656,Tabla_CyP,2,FALSE),"")</f>
        <v/>
      </c>
      <c r="D9656" s="95"/>
      <c r="E9656" s="102"/>
      <c r="F9656" s="103"/>
      <c r="G9656" s="277"/>
    </row>
    <row r="9657" spans="1:123" ht="24" customHeight="1" x14ac:dyDescent="0.2">
      <c r="A9657" s="276" t="s">
        <v>25</v>
      </c>
      <c r="B9657" s="105" t="str">
        <f>IFERROR(VLOOKUP(COUNTIF($A$1:A9657,"ANALISIS DE PRECIOS"),Tabla_NumeroItem,2,FALSE),"")</f>
        <v/>
      </c>
      <c r="C9657" s="95" t="str">
        <f>IFERROR(VLOOKUP(B9657,Tabla_CyP,2,FALSE),"")</f>
        <v/>
      </c>
      <c r="D9657" s="101"/>
      <c r="E9657" s="102"/>
      <c r="F9657" s="100" t="s">
        <v>26</v>
      </c>
      <c r="G9657" s="278" t="str">
        <f>IFERROR(VLOOKUP(B9657,Tabla_CyP,4,FALSE),"")</f>
        <v/>
      </c>
    </row>
    <row r="9658" spans="1:123" ht="24" customHeight="1" x14ac:dyDescent="0.2">
      <c r="A9658" s="276"/>
      <c r="B9658" s="94"/>
      <c r="C9658" s="95"/>
      <c r="D9658" s="101"/>
      <c r="E9658" s="102"/>
      <c r="F9658" s="103"/>
      <c r="G9658" s="277"/>
    </row>
    <row r="9659" spans="1:123" ht="24" customHeight="1" x14ac:dyDescent="0.2">
      <c r="A9659" s="378" t="s">
        <v>507</v>
      </c>
      <c r="B9659" s="379"/>
      <c r="C9659" s="380" t="s">
        <v>0</v>
      </c>
      <c r="D9659" s="380" t="s">
        <v>27</v>
      </c>
      <c r="E9659" s="386" t="s">
        <v>28</v>
      </c>
      <c r="F9659" s="388" t="s">
        <v>29</v>
      </c>
      <c r="G9659" s="388" t="s">
        <v>30</v>
      </c>
    </row>
    <row r="9660" spans="1:123" s="107" customFormat="1" ht="24" customHeight="1" x14ac:dyDescent="0.2">
      <c r="A9660" s="106" t="s">
        <v>508</v>
      </c>
      <c r="B9660" s="106" t="s">
        <v>509</v>
      </c>
      <c r="C9660" s="381"/>
      <c r="D9660" s="381"/>
      <c r="E9660" s="387"/>
      <c r="F9660" s="389"/>
      <c r="G9660" s="389"/>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customHeight="1" x14ac:dyDescent="0.2">
      <c r="A9661" s="279"/>
      <c r="B9661" s="108"/>
      <c r="C9661" s="267" t="s">
        <v>604</v>
      </c>
      <c r="D9661" s="109"/>
      <c r="E9661" s="110"/>
      <c r="F9661" s="111"/>
      <c r="G9661" s="280"/>
    </row>
    <row r="9662" spans="1:123" s="218" customFormat="1"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1">
        <f>ROUND(E9662*F9662,2)</f>
        <v>0</v>
      </c>
    </row>
    <row r="9663" spans="1:123" s="218" customFormat="1"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1">
        <f t="shared" ref="G9663:G9675" si="2900">ROUND(E9663*F9663,2)</f>
        <v>0</v>
      </c>
    </row>
    <row r="9664" spans="1:123" s="218" customFormat="1" ht="24" customHeight="1" x14ac:dyDescent="0.2">
      <c r="A9664" s="213" t="str">
        <f t="shared" si="2896"/>
        <v/>
      </c>
      <c r="B9664" s="211" t="str">
        <f t="shared" si="2899"/>
        <v/>
      </c>
      <c r="C9664" s="212"/>
      <c r="D9664" s="213" t="str">
        <f t="shared" si="2897"/>
        <v/>
      </c>
      <c r="E9664" s="214"/>
      <c r="F9664" s="215">
        <f t="shared" si="2898"/>
        <v>0</v>
      </c>
      <c r="G9664" s="281">
        <f t="shared" si="2900"/>
        <v>0</v>
      </c>
    </row>
    <row r="9665" spans="1:7" s="218" customFormat="1" ht="24" customHeight="1" x14ac:dyDescent="0.2">
      <c r="A9665" s="213" t="str">
        <f t="shared" si="2896"/>
        <v/>
      </c>
      <c r="B9665" s="211" t="str">
        <f t="shared" si="2899"/>
        <v/>
      </c>
      <c r="C9665" s="212"/>
      <c r="D9665" s="213" t="str">
        <f t="shared" si="2897"/>
        <v/>
      </c>
      <c r="E9665" s="214"/>
      <c r="F9665" s="215">
        <f t="shared" si="2898"/>
        <v>0</v>
      </c>
      <c r="G9665" s="281">
        <f t="shared" si="2900"/>
        <v>0</v>
      </c>
    </row>
    <row r="9666" spans="1:7" s="218" customFormat="1" ht="24" customHeight="1" x14ac:dyDescent="0.2">
      <c r="A9666" s="213" t="str">
        <f t="shared" si="2896"/>
        <v/>
      </c>
      <c r="B9666" s="211" t="str">
        <f t="shared" si="2899"/>
        <v/>
      </c>
      <c r="C9666" s="212"/>
      <c r="D9666" s="213" t="str">
        <f t="shared" si="2897"/>
        <v/>
      </c>
      <c r="E9666" s="214"/>
      <c r="F9666" s="215">
        <f t="shared" si="2898"/>
        <v>0</v>
      </c>
      <c r="G9666" s="281">
        <f t="shared" si="2900"/>
        <v>0</v>
      </c>
    </row>
    <row r="9667" spans="1:7" s="218" customFormat="1" ht="24" customHeight="1" x14ac:dyDescent="0.2">
      <c r="A9667" s="213" t="str">
        <f t="shared" si="2896"/>
        <v/>
      </c>
      <c r="B9667" s="211" t="str">
        <f t="shared" si="2899"/>
        <v/>
      </c>
      <c r="C9667" s="212"/>
      <c r="D9667" s="213" t="str">
        <f t="shared" si="2897"/>
        <v/>
      </c>
      <c r="E9667" s="214"/>
      <c r="F9667" s="215">
        <f t="shared" si="2898"/>
        <v>0</v>
      </c>
      <c r="G9667" s="281">
        <f t="shared" si="2900"/>
        <v>0</v>
      </c>
    </row>
    <row r="9668" spans="1:7" s="218" customFormat="1" ht="24" customHeight="1" x14ac:dyDescent="0.2">
      <c r="A9668" s="213" t="str">
        <f t="shared" si="2896"/>
        <v/>
      </c>
      <c r="B9668" s="211" t="str">
        <f t="shared" si="2899"/>
        <v/>
      </c>
      <c r="C9668" s="212"/>
      <c r="D9668" s="213" t="str">
        <f t="shared" si="2897"/>
        <v/>
      </c>
      <c r="E9668" s="214"/>
      <c r="F9668" s="215">
        <f t="shared" si="2898"/>
        <v>0</v>
      </c>
      <c r="G9668" s="281">
        <f t="shared" si="2900"/>
        <v>0</v>
      </c>
    </row>
    <row r="9669" spans="1:7" s="218" customFormat="1" ht="24" customHeight="1" x14ac:dyDescent="0.2">
      <c r="A9669" s="213" t="str">
        <f t="shared" si="2896"/>
        <v/>
      </c>
      <c r="B9669" s="211" t="str">
        <f t="shared" si="2899"/>
        <v/>
      </c>
      <c r="C9669" s="212"/>
      <c r="D9669" s="213" t="str">
        <f t="shared" si="2897"/>
        <v/>
      </c>
      <c r="E9669" s="214"/>
      <c r="F9669" s="215">
        <f t="shared" si="2898"/>
        <v>0</v>
      </c>
      <c r="G9669" s="281">
        <f t="shared" si="2900"/>
        <v>0</v>
      </c>
    </row>
    <row r="9670" spans="1:7" s="218" customFormat="1" ht="24" customHeight="1" x14ac:dyDescent="0.2">
      <c r="A9670" s="213" t="str">
        <f t="shared" si="2896"/>
        <v/>
      </c>
      <c r="B9670" s="211" t="str">
        <f t="shared" si="2899"/>
        <v/>
      </c>
      <c r="C9670" s="212"/>
      <c r="D9670" s="213" t="str">
        <f t="shared" si="2897"/>
        <v/>
      </c>
      <c r="E9670" s="214"/>
      <c r="F9670" s="215">
        <f t="shared" si="2898"/>
        <v>0</v>
      </c>
      <c r="G9670" s="281">
        <f t="shared" si="2900"/>
        <v>0</v>
      </c>
    </row>
    <row r="9671" spans="1:7" s="218" customFormat="1" ht="24" customHeight="1" x14ac:dyDescent="0.2">
      <c r="A9671" s="213" t="str">
        <f t="shared" si="2896"/>
        <v/>
      </c>
      <c r="B9671" s="211" t="str">
        <f t="shared" si="2899"/>
        <v/>
      </c>
      <c r="C9671" s="212"/>
      <c r="D9671" s="213" t="str">
        <f t="shared" si="2897"/>
        <v/>
      </c>
      <c r="E9671" s="214"/>
      <c r="F9671" s="215">
        <f t="shared" si="2898"/>
        <v>0</v>
      </c>
      <c r="G9671" s="281">
        <f t="shared" si="2900"/>
        <v>0</v>
      </c>
    </row>
    <row r="9672" spans="1:7" s="218" customFormat="1" ht="24" customHeight="1" x14ac:dyDescent="0.2">
      <c r="A9672" s="213" t="str">
        <f t="shared" si="2896"/>
        <v/>
      </c>
      <c r="B9672" s="211" t="str">
        <f t="shared" si="2899"/>
        <v/>
      </c>
      <c r="C9672" s="212"/>
      <c r="D9672" s="213" t="str">
        <f t="shared" si="2897"/>
        <v/>
      </c>
      <c r="E9672" s="214"/>
      <c r="F9672" s="215">
        <f t="shared" si="2898"/>
        <v>0</v>
      </c>
      <c r="G9672" s="281">
        <f t="shared" si="2900"/>
        <v>0</v>
      </c>
    </row>
    <row r="9673" spans="1:7" s="218" customFormat="1" ht="24" customHeight="1" x14ac:dyDescent="0.2">
      <c r="A9673" s="213" t="str">
        <f t="shared" si="2896"/>
        <v/>
      </c>
      <c r="B9673" s="211" t="str">
        <f t="shared" si="2899"/>
        <v/>
      </c>
      <c r="C9673" s="212"/>
      <c r="D9673" s="213" t="str">
        <f t="shared" si="2897"/>
        <v/>
      </c>
      <c r="E9673" s="214"/>
      <c r="F9673" s="215">
        <f t="shared" si="2898"/>
        <v>0</v>
      </c>
      <c r="G9673" s="281">
        <f t="shared" si="2900"/>
        <v>0</v>
      </c>
    </row>
    <row r="9674" spans="1:7" s="218" customFormat="1" ht="24" customHeight="1" x14ac:dyDescent="0.2">
      <c r="A9674" s="213" t="str">
        <f t="shared" si="2896"/>
        <v/>
      </c>
      <c r="B9674" s="211" t="str">
        <f t="shared" si="2899"/>
        <v/>
      </c>
      <c r="C9674" s="212"/>
      <c r="D9674" s="213" t="str">
        <f t="shared" si="2897"/>
        <v/>
      </c>
      <c r="E9674" s="214"/>
      <c r="F9674" s="215">
        <f t="shared" si="2898"/>
        <v>0</v>
      </c>
      <c r="G9674" s="281">
        <f t="shared" si="2900"/>
        <v>0</v>
      </c>
    </row>
    <row r="9675" spans="1:7" s="218" customFormat="1" ht="24" customHeight="1" x14ac:dyDescent="0.2">
      <c r="A9675" s="213" t="str">
        <f t="shared" si="2896"/>
        <v/>
      </c>
      <c r="B9675" s="211" t="str">
        <f t="shared" si="2899"/>
        <v/>
      </c>
      <c r="C9675" s="212"/>
      <c r="D9675" s="213" t="str">
        <f t="shared" si="2897"/>
        <v/>
      </c>
      <c r="E9675" s="214"/>
      <c r="F9675" s="216">
        <f t="shared" si="2898"/>
        <v>0</v>
      </c>
      <c r="G9675" s="281">
        <f t="shared" si="2900"/>
        <v>0</v>
      </c>
    </row>
    <row r="9676" spans="1:7" ht="24" customHeight="1" x14ac:dyDescent="0.2">
      <c r="A9676" s="282"/>
      <c r="B9676" s="95"/>
      <c r="C9676" s="95"/>
      <c r="D9676" s="101"/>
      <c r="E9676" s="102"/>
      <c r="F9676" s="268" t="s">
        <v>31</v>
      </c>
      <c r="G9676" s="283">
        <f>SUBTOTAL(9,G9662:G9675)</f>
        <v>0</v>
      </c>
    </row>
    <row r="9677" spans="1:7" ht="24" customHeight="1" x14ac:dyDescent="0.2">
      <c r="A9677" s="282"/>
      <c r="B9677" s="95"/>
      <c r="C9677" s="266" t="s">
        <v>605</v>
      </c>
      <c r="D9677" s="101"/>
      <c r="E9677" s="102"/>
      <c r="F9677" s="103"/>
      <c r="G9677" s="284"/>
    </row>
    <row r="9678" spans="1:7" s="218" customFormat="1"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1">
        <f>ROUND(E9678*F9678,2)</f>
        <v>0</v>
      </c>
    </row>
    <row r="9679" spans="1:7" s="218" customFormat="1" ht="24" customHeight="1" x14ac:dyDescent="0.2">
      <c r="A9679" s="213" t="str">
        <f t="shared" si="2901"/>
        <v/>
      </c>
      <c r="B9679" s="211">
        <f t="shared" si="2902"/>
        <v>0</v>
      </c>
      <c r="C9679" s="212"/>
      <c r="D9679" s="213" t="str">
        <f t="shared" si="2903"/>
        <v/>
      </c>
      <c r="E9679" s="214"/>
      <c r="F9679" s="217">
        <f t="shared" si="2904"/>
        <v>0</v>
      </c>
      <c r="G9679" s="281">
        <f>ROUND(E9679*F9679,2)</f>
        <v>0</v>
      </c>
    </row>
    <row r="9680" spans="1:7" s="218" customFormat="1" ht="24" customHeight="1" x14ac:dyDescent="0.2">
      <c r="A9680" s="213" t="str">
        <f t="shared" si="2901"/>
        <v/>
      </c>
      <c r="B9680" s="211">
        <f t="shared" si="2902"/>
        <v>0</v>
      </c>
      <c r="C9680" s="212"/>
      <c r="D9680" s="213" t="str">
        <f t="shared" si="2903"/>
        <v/>
      </c>
      <c r="E9680" s="214"/>
      <c r="F9680" s="217">
        <f t="shared" si="2904"/>
        <v>0</v>
      </c>
      <c r="G9680" s="281">
        <f t="shared" ref="G9680:G9685" si="2905">ROUND(E9680*F9680,2)</f>
        <v>0</v>
      </c>
    </row>
    <row r="9681" spans="1:7" s="218" customFormat="1" ht="24" customHeight="1" x14ac:dyDescent="0.2">
      <c r="A9681" s="213" t="str">
        <f t="shared" si="2901"/>
        <v/>
      </c>
      <c r="B9681" s="211">
        <f t="shared" si="2902"/>
        <v>0</v>
      </c>
      <c r="C9681" s="212"/>
      <c r="D9681" s="213" t="str">
        <f t="shared" si="2903"/>
        <v/>
      </c>
      <c r="E9681" s="214"/>
      <c r="F9681" s="217">
        <f t="shared" si="2904"/>
        <v>0</v>
      </c>
      <c r="G9681" s="281">
        <f t="shared" si="2905"/>
        <v>0</v>
      </c>
    </row>
    <row r="9682" spans="1:7" s="218" customFormat="1" ht="24" customHeight="1" x14ac:dyDescent="0.2">
      <c r="A9682" s="213" t="str">
        <f t="shared" si="2901"/>
        <v/>
      </c>
      <c r="B9682" s="211">
        <f t="shared" si="2902"/>
        <v>0</v>
      </c>
      <c r="C9682" s="212"/>
      <c r="D9682" s="213" t="str">
        <f t="shared" si="2903"/>
        <v/>
      </c>
      <c r="E9682" s="214"/>
      <c r="F9682" s="215">
        <f t="shared" si="2904"/>
        <v>0</v>
      </c>
      <c r="G9682" s="281">
        <f t="shared" si="2905"/>
        <v>0</v>
      </c>
    </row>
    <row r="9683" spans="1:7" s="218" customFormat="1" ht="24" customHeight="1" x14ac:dyDescent="0.2">
      <c r="A9683" s="213" t="str">
        <f t="shared" si="2901"/>
        <v/>
      </c>
      <c r="B9683" s="211">
        <f t="shared" si="2902"/>
        <v>0</v>
      </c>
      <c r="C9683" s="212"/>
      <c r="D9683" s="213" t="str">
        <f t="shared" si="2903"/>
        <v/>
      </c>
      <c r="E9683" s="214"/>
      <c r="F9683" s="215">
        <f t="shared" si="2904"/>
        <v>0</v>
      </c>
      <c r="G9683" s="281">
        <f t="shared" si="2905"/>
        <v>0</v>
      </c>
    </row>
    <row r="9684" spans="1:7" s="218" customFormat="1" ht="24" customHeight="1" x14ac:dyDescent="0.2">
      <c r="A9684" s="213" t="str">
        <f t="shared" si="2901"/>
        <v/>
      </c>
      <c r="B9684" s="211">
        <f t="shared" si="2902"/>
        <v>0</v>
      </c>
      <c r="C9684" s="212"/>
      <c r="D9684" s="213" t="str">
        <f t="shared" si="2903"/>
        <v/>
      </c>
      <c r="E9684" s="214"/>
      <c r="F9684" s="215">
        <f t="shared" si="2904"/>
        <v>0</v>
      </c>
      <c r="G9684" s="281">
        <f t="shared" si="2905"/>
        <v>0</v>
      </c>
    </row>
    <row r="9685" spans="1:7" s="218" customFormat="1" ht="24" customHeight="1" x14ac:dyDescent="0.2">
      <c r="A9685" s="213" t="str">
        <f t="shared" si="2901"/>
        <v/>
      </c>
      <c r="B9685" s="211">
        <f t="shared" si="2902"/>
        <v>0</v>
      </c>
      <c r="C9685" s="212"/>
      <c r="D9685" s="213" t="str">
        <f t="shared" si="2903"/>
        <v/>
      </c>
      <c r="E9685" s="214"/>
      <c r="F9685" s="215">
        <f t="shared" si="2904"/>
        <v>0</v>
      </c>
      <c r="G9685" s="281">
        <f t="shared" si="2905"/>
        <v>0</v>
      </c>
    </row>
    <row r="9686" spans="1:7" ht="24" customHeight="1" x14ac:dyDescent="0.2">
      <c r="A9686" s="282"/>
      <c r="B9686" s="95"/>
      <c r="C9686" s="95"/>
      <c r="D9686" s="101"/>
      <c r="E9686" s="102"/>
      <c r="F9686" s="268" t="s">
        <v>32</v>
      </c>
      <c r="G9686" s="283">
        <f>SUBTOTAL(9,G9678:G9685)</f>
        <v>0</v>
      </c>
    </row>
    <row r="9687" spans="1:7" ht="24" customHeight="1" x14ac:dyDescent="0.2">
      <c r="A9687" s="282"/>
      <c r="B9687" s="95"/>
      <c r="C9687" s="266" t="s">
        <v>606</v>
      </c>
      <c r="D9687" s="101"/>
      <c r="E9687" s="102"/>
      <c r="F9687" s="103"/>
      <c r="G9687" s="284"/>
    </row>
    <row r="9688" spans="1:7" s="218" customFormat="1"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1">
        <f t="shared" ref="G9688:G9696" si="2910">ROUND(E9688*F9688,2)</f>
        <v>0</v>
      </c>
    </row>
    <row r="9689" spans="1:7" s="218" customFormat="1" ht="24" customHeight="1" x14ac:dyDescent="0.2">
      <c r="A9689" s="213" t="str">
        <f t="shared" si="2906"/>
        <v/>
      </c>
      <c r="B9689" s="211" t="str">
        <f t="shared" si="2907"/>
        <v/>
      </c>
      <c r="C9689" s="212"/>
      <c r="D9689" s="213" t="str">
        <f t="shared" si="2908"/>
        <v/>
      </c>
      <c r="E9689" s="214"/>
      <c r="F9689" s="215">
        <f t="shared" si="2909"/>
        <v>0</v>
      </c>
      <c r="G9689" s="281">
        <f t="shared" si="2910"/>
        <v>0</v>
      </c>
    </row>
    <row r="9690" spans="1:7" s="218" customFormat="1" ht="24" customHeight="1" x14ac:dyDescent="0.2">
      <c r="A9690" s="213" t="str">
        <f t="shared" si="2906"/>
        <v/>
      </c>
      <c r="B9690" s="211" t="str">
        <f t="shared" si="2907"/>
        <v/>
      </c>
      <c r="C9690" s="212"/>
      <c r="D9690" s="213" t="str">
        <f t="shared" si="2908"/>
        <v/>
      </c>
      <c r="E9690" s="214"/>
      <c r="F9690" s="215">
        <f t="shared" si="2909"/>
        <v>0</v>
      </c>
      <c r="G9690" s="281">
        <f t="shared" si="2910"/>
        <v>0</v>
      </c>
    </row>
    <row r="9691" spans="1:7" s="218" customFormat="1" ht="24" customHeight="1" x14ac:dyDescent="0.2">
      <c r="A9691" s="213" t="str">
        <f t="shared" si="2906"/>
        <v/>
      </c>
      <c r="B9691" s="211" t="str">
        <f t="shared" si="2907"/>
        <v/>
      </c>
      <c r="C9691" s="212"/>
      <c r="D9691" s="213" t="str">
        <f t="shared" si="2908"/>
        <v/>
      </c>
      <c r="E9691" s="214"/>
      <c r="F9691" s="215">
        <f t="shared" si="2909"/>
        <v>0</v>
      </c>
      <c r="G9691" s="281">
        <f t="shared" si="2910"/>
        <v>0</v>
      </c>
    </row>
    <row r="9692" spans="1:7" s="218" customFormat="1" ht="24" customHeight="1" x14ac:dyDescent="0.2">
      <c r="A9692" s="213" t="str">
        <f t="shared" si="2906"/>
        <v/>
      </c>
      <c r="B9692" s="211" t="str">
        <f t="shared" si="2907"/>
        <v/>
      </c>
      <c r="C9692" s="212"/>
      <c r="D9692" s="213" t="str">
        <f t="shared" si="2908"/>
        <v/>
      </c>
      <c r="E9692" s="214"/>
      <c r="F9692" s="215">
        <f t="shared" si="2909"/>
        <v>0</v>
      </c>
      <c r="G9692" s="281">
        <f t="shared" si="2910"/>
        <v>0</v>
      </c>
    </row>
    <row r="9693" spans="1:7" s="218" customFormat="1" ht="24" customHeight="1" x14ac:dyDescent="0.2">
      <c r="A9693" s="213" t="str">
        <f t="shared" si="2906"/>
        <v/>
      </c>
      <c r="B9693" s="211" t="str">
        <f t="shared" si="2907"/>
        <v/>
      </c>
      <c r="C9693" s="212"/>
      <c r="D9693" s="213" t="str">
        <f t="shared" si="2908"/>
        <v/>
      </c>
      <c r="E9693" s="214"/>
      <c r="F9693" s="215">
        <f t="shared" si="2909"/>
        <v>0</v>
      </c>
      <c r="G9693" s="281">
        <f t="shared" si="2910"/>
        <v>0</v>
      </c>
    </row>
    <row r="9694" spans="1:7" s="218" customFormat="1" ht="24" customHeight="1" x14ac:dyDescent="0.2">
      <c r="A9694" s="213" t="str">
        <f t="shared" si="2906"/>
        <v/>
      </c>
      <c r="B9694" s="211" t="str">
        <f t="shared" si="2907"/>
        <v/>
      </c>
      <c r="C9694" s="212"/>
      <c r="D9694" s="213" t="str">
        <f t="shared" si="2908"/>
        <v/>
      </c>
      <c r="E9694" s="214"/>
      <c r="F9694" s="215">
        <f t="shared" si="2909"/>
        <v>0</v>
      </c>
      <c r="G9694" s="281">
        <f t="shared" si="2910"/>
        <v>0</v>
      </c>
    </row>
    <row r="9695" spans="1:7" s="218" customFormat="1" ht="24" customHeight="1" x14ac:dyDescent="0.2">
      <c r="A9695" s="213" t="str">
        <f t="shared" si="2906"/>
        <v/>
      </c>
      <c r="B9695" s="211" t="str">
        <f t="shared" si="2907"/>
        <v/>
      </c>
      <c r="C9695" s="212"/>
      <c r="D9695" s="213" t="str">
        <f t="shared" si="2908"/>
        <v/>
      </c>
      <c r="E9695" s="214"/>
      <c r="F9695" s="215">
        <f t="shared" si="2909"/>
        <v>0</v>
      </c>
      <c r="G9695" s="281">
        <f t="shared" si="2910"/>
        <v>0</v>
      </c>
    </row>
    <row r="9696" spans="1:7" s="218" customFormat="1" ht="24" customHeight="1" x14ac:dyDescent="0.2">
      <c r="A9696" s="213" t="str">
        <f t="shared" si="2906"/>
        <v/>
      </c>
      <c r="B9696" s="211" t="str">
        <f t="shared" si="2907"/>
        <v/>
      </c>
      <c r="C9696" s="212"/>
      <c r="D9696" s="213" t="str">
        <f t="shared" si="2908"/>
        <v/>
      </c>
      <c r="E9696" s="214"/>
      <c r="F9696" s="215">
        <f t="shared" si="2909"/>
        <v>0</v>
      </c>
      <c r="G9696" s="281">
        <f t="shared" si="2910"/>
        <v>0</v>
      </c>
    </row>
    <row r="9697" spans="1:123" ht="24" customHeight="1" x14ac:dyDescent="0.2">
      <c r="A9697" s="285"/>
      <c r="B9697" s="101"/>
      <c r="C9697" s="95"/>
      <c r="D9697" s="101"/>
      <c r="E9697" s="102"/>
      <c r="F9697" s="268" t="s">
        <v>33</v>
      </c>
      <c r="G9697" s="283">
        <f>SUBTOTAL(9,G9688:G9696)</f>
        <v>0</v>
      </c>
    </row>
    <row r="9698" spans="1:123" ht="24" customHeight="1" x14ac:dyDescent="0.2">
      <c r="A9698" s="286"/>
      <c r="B9698" s="101"/>
      <c r="C9698" s="95"/>
      <c r="D9698" s="101"/>
      <c r="E9698" s="102"/>
      <c r="F9698" s="103"/>
      <c r="G9698" s="284"/>
    </row>
    <row r="9699" spans="1:123" ht="24" customHeight="1" x14ac:dyDescent="0.2">
      <c r="A9699" s="287" t="str">
        <f>B9657</f>
        <v/>
      </c>
      <c r="B9699" s="288" t="str">
        <f>C9657</f>
        <v/>
      </c>
      <c r="C9699" s="109"/>
      <c r="D9699" s="109" t="s">
        <v>34</v>
      </c>
      <c r="E9699" s="110"/>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7" t="str">
        <f>Comitente</f>
        <v>CA.ME. SAN JUAN SOCIEDAD DEL ESTADO</v>
      </c>
      <c r="C9702" s="92"/>
      <c r="D9702" s="98"/>
      <c r="E9702" s="98"/>
      <c r="F9702" s="99"/>
      <c r="G9702" s="273"/>
    </row>
    <row r="9703" spans="1:123" ht="24" customHeight="1" x14ac:dyDescent="0.2">
      <c r="A9703" s="272" t="s">
        <v>603</v>
      </c>
      <c r="B9703" s="97">
        <f>Contratista</f>
        <v>0</v>
      </c>
      <c r="C9703" s="93"/>
      <c r="D9703" s="93"/>
      <c r="E9703" s="93"/>
      <c r="F9703" s="100"/>
      <c r="G9703" s="274"/>
    </row>
    <row r="9704" spans="1:123" ht="24" customHeight="1" x14ac:dyDescent="0.2">
      <c r="A9704" s="272" t="s">
        <v>24</v>
      </c>
      <c r="B9704" s="97" t="str">
        <f>Obra</f>
        <v>CIERRE PERIMETRAL - OBRA CIVIL Ca.Me. SAN JUAN S.E.</v>
      </c>
      <c r="C9704" s="93"/>
      <c r="D9704" s="93"/>
      <c r="E9704" s="93"/>
      <c r="F9704" s="100" t="s">
        <v>38</v>
      </c>
      <c r="G9704" s="275">
        <f>Fecha_Base</f>
        <v>44711</v>
      </c>
    </row>
    <row r="9705" spans="1:123" ht="24" customHeight="1" x14ac:dyDescent="0.2">
      <c r="A9705" s="276" t="s">
        <v>601</v>
      </c>
      <c r="B9705" s="94" t="str">
        <f>Ubicación</f>
        <v>DEPARTAMENTO SARMIENTO</v>
      </c>
      <c r="C9705" s="94"/>
      <c r="D9705" s="101"/>
      <c r="E9705" s="102"/>
      <c r="F9705" s="103"/>
      <c r="G9705" s="277"/>
    </row>
    <row r="9706" spans="1:123" ht="24" customHeight="1" x14ac:dyDescent="0.2">
      <c r="A9706" s="276" t="s">
        <v>39</v>
      </c>
      <c r="B9706" s="104" t="str">
        <f>IFERROR(VALUE(LEFT(B9707,FIND(".",B9707)-1)),"")</f>
        <v/>
      </c>
      <c r="C9706" s="95" t="str">
        <f>IFERROR(VLOOKUP(B9706,Tabla_CyP,2,FALSE),"")</f>
        <v/>
      </c>
      <c r="D9706" s="95"/>
      <c r="E9706" s="102"/>
      <c r="F9706" s="103"/>
      <c r="G9706" s="277"/>
    </row>
    <row r="9707" spans="1:123" ht="24" customHeight="1" x14ac:dyDescent="0.2">
      <c r="A9707" s="276" t="s">
        <v>25</v>
      </c>
      <c r="B9707" s="105" t="str">
        <f>IFERROR(VLOOKUP(COUNTIF($A$1:A9707,"ANALISIS DE PRECIOS"),Tabla_NumeroItem,2,FALSE),"")</f>
        <v/>
      </c>
      <c r="C9707" s="95" t="str">
        <f>IFERROR(VLOOKUP(B9707,Tabla_CyP,2,FALSE),"")</f>
        <v/>
      </c>
      <c r="D9707" s="101"/>
      <c r="E9707" s="102"/>
      <c r="F9707" s="100" t="s">
        <v>26</v>
      </c>
      <c r="G9707" s="278" t="str">
        <f>IFERROR(VLOOKUP(B9707,Tabla_CyP,4,FALSE),"")</f>
        <v/>
      </c>
    </row>
    <row r="9708" spans="1:123" ht="24" customHeight="1" x14ac:dyDescent="0.2">
      <c r="A9708" s="276"/>
      <c r="B9708" s="94"/>
      <c r="C9708" s="95"/>
      <c r="D9708" s="101"/>
      <c r="E9708" s="102"/>
      <c r="F9708" s="103"/>
      <c r="G9708" s="277"/>
    </row>
    <row r="9709" spans="1:123" ht="24" customHeight="1" x14ac:dyDescent="0.2">
      <c r="A9709" s="378" t="s">
        <v>507</v>
      </c>
      <c r="B9709" s="379"/>
      <c r="C9709" s="380" t="s">
        <v>0</v>
      </c>
      <c r="D9709" s="380" t="s">
        <v>27</v>
      </c>
      <c r="E9709" s="386" t="s">
        <v>28</v>
      </c>
      <c r="F9709" s="388" t="s">
        <v>29</v>
      </c>
      <c r="G9709" s="388" t="s">
        <v>30</v>
      </c>
    </row>
    <row r="9710" spans="1:123" s="107" customFormat="1" ht="24" customHeight="1" x14ac:dyDescent="0.2">
      <c r="A9710" s="106" t="s">
        <v>508</v>
      </c>
      <c r="B9710" s="106" t="s">
        <v>509</v>
      </c>
      <c r="C9710" s="381"/>
      <c r="D9710" s="381"/>
      <c r="E9710" s="387"/>
      <c r="F9710" s="389"/>
      <c r="G9710" s="389"/>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customHeight="1" x14ac:dyDescent="0.2">
      <c r="A9711" s="279"/>
      <c r="B9711" s="108"/>
      <c r="C9711" s="267" t="s">
        <v>604</v>
      </c>
      <c r="D9711" s="109"/>
      <c r="E9711" s="110"/>
      <c r="F9711" s="111"/>
      <c r="G9711" s="280"/>
    </row>
    <row r="9712" spans="1:123" s="218" customFormat="1"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1">
        <f>ROUND(E9712*F9712,2)</f>
        <v>0</v>
      </c>
    </row>
    <row r="9713" spans="1:7" s="218" customFormat="1"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1">
        <f t="shared" ref="G9713:G9725" si="2915">ROUND(E9713*F9713,2)</f>
        <v>0</v>
      </c>
    </row>
    <row r="9714" spans="1:7" s="218" customFormat="1" ht="24" customHeight="1" x14ac:dyDescent="0.2">
      <c r="A9714" s="213" t="str">
        <f t="shared" si="2911"/>
        <v/>
      </c>
      <c r="B9714" s="211" t="str">
        <f t="shared" si="2914"/>
        <v/>
      </c>
      <c r="C9714" s="212"/>
      <c r="D9714" s="213" t="str">
        <f t="shared" si="2912"/>
        <v/>
      </c>
      <c r="E9714" s="214"/>
      <c r="F9714" s="215">
        <f t="shared" si="2913"/>
        <v>0</v>
      </c>
      <c r="G9714" s="281">
        <f t="shared" si="2915"/>
        <v>0</v>
      </c>
    </row>
    <row r="9715" spans="1:7" s="218" customFormat="1" ht="24" customHeight="1" x14ac:dyDescent="0.2">
      <c r="A9715" s="213" t="str">
        <f t="shared" si="2911"/>
        <v/>
      </c>
      <c r="B9715" s="211" t="str">
        <f t="shared" si="2914"/>
        <v/>
      </c>
      <c r="C9715" s="212"/>
      <c r="D9715" s="213" t="str">
        <f t="shared" si="2912"/>
        <v/>
      </c>
      <c r="E9715" s="214"/>
      <c r="F9715" s="215">
        <f t="shared" si="2913"/>
        <v>0</v>
      </c>
      <c r="G9715" s="281">
        <f t="shared" si="2915"/>
        <v>0</v>
      </c>
    </row>
    <row r="9716" spans="1:7" s="218" customFormat="1" ht="24" customHeight="1" x14ac:dyDescent="0.2">
      <c r="A9716" s="213" t="str">
        <f t="shared" si="2911"/>
        <v/>
      </c>
      <c r="B9716" s="211" t="str">
        <f t="shared" si="2914"/>
        <v/>
      </c>
      <c r="C9716" s="212"/>
      <c r="D9716" s="213" t="str">
        <f t="shared" si="2912"/>
        <v/>
      </c>
      <c r="E9716" s="214"/>
      <c r="F9716" s="215">
        <f t="shared" si="2913"/>
        <v>0</v>
      </c>
      <c r="G9716" s="281">
        <f t="shared" si="2915"/>
        <v>0</v>
      </c>
    </row>
    <row r="9717" spans="1:7" s="218" customFormat="1" ht="24" customHeight="1" x14ac:dyDescent="0.2">
      <c r="A9717" s="213" t="str">
        <f t="shared" si="2911"/>
        <v/>
      </c>
      <c r="B9717" s="211" t="str">
        <f t="shared" si="2914"/>
        <v/>
      </c>
      <c r="C9717" s="212"/>
      <c r="D9717" s="213" t="str">
        <f t="shared" si="2912"/>
        <v/>
      </c>
      <c r="E9717" s="214"/>
      <c r="F9717" s="215">
        <f t="shared" si="2913"/>
        <v>0</v>
      </c>
      <c r="G9717" s="281">
        <f t="shared" si="2915"/>
        <v>0</v>
      </c>
    </row>
    <row r="9718" spans="1:7" s="218" customFormat="1" ht="24" customHeight="1" x14ac:dyDescent="0.2">
      <c r="A9718" s="213" t="str">
        <f t="shared" si="2911"/>
        <v/>
      </c>
      <c r="B9718" s="211" t="str">
        <f t="shared" si="2914"/>
        <v/>
      </c>
      <c r="C9718" s="212"/>
      <c r="D9718" s="213" t="str">
        <f t="shared" si="2912"/>
        <v/>
      </c>
      <c r="E9718" s="214"/>
      <c r="F9718" s="215">
        <f t="shared" si="2913"/>
        <v>0</v>
      </c>
      <c r="G9718" s="281">
        <f t="shared" si="2915"/>
        <v>0</v>
      </c>
    </row>
    <row r="9719" spans="1:7" s="218" customFormat="1" ht="24" customHeight="1" x14ac:dyDescent="0.2">
      <c r="A9719" s="213" t="str">
        <f t="shared" si="2911"/>
        <v/>
      </c>
      <c r="B9719" s="211" t="str">
        <f t="shared" si="2914"/>
        <v/>
      </c>
      <c r="C9719" s="212"/>
      <c r="D9719" s="213" t="str">
        <f t="shared" si="2912"/>
        <v/>
      </c>
      <c r="E9719" s="214"/>
      <c r="F9719" s="215">
        <f t="shared" si="2913"/>
        <v>0</v>
      </c>
      <c r="G9719" s="281">
        <f t="shared" si="2915"/>
        <v>0</v>
      </c>
    </row>
    <row r="9720" spans="1:7" s="218" customFormat="1" ht="24" customHeight="1" x14ac:dyDescent="0.2">
      <c r="A9720" s="213" t="str">
        <f t="shared" si="2911"/>
        <v/>
      </c>
      <c r="B9720" s="211" t="str">
        <f t="shared" si="2914"/>
        <v/>
      </c>
      <c r="C9720" s="212"/>
      <c r="D9720" s="213" t="str">
        <f t="shared" si="2912"/>
        <v/>
      </c>
      <c r="E9720" s="214"/>
      <c r="F9720" s="215">
        <f t="shared" si="2913"/>
        <v>0</v>
      </c>
      <c r="G9720" s="281">
        <f t="shared" si="2915"/>
        <v>0</v>
      </c>
    </row>
    <row r="9721" spans="1:7" s="218" customFormat="1" ht="24" customHeight="1" x14ac:dyDescent="0.2">
      <c r="A9721" s="213" t="str">
        <f t="shared" si="2911"/>
        <v/>
      </c>
      <c r="B9721" s="211" t="str">
        <f t="shared" si="2914"/>
        <v/>
      </c>
      <c r="C9721" s="212"/>
      <c r="D9721" s="213" t="str">
        <f t="shared" si="2912"/>
        <v/>
      </c>
      <c r="E9721" s="214"/>
      <c r="F9721" s="215">
        <f t="shared" si="2913"/>
        <v>0</v>
      </c>
      <c r="G9721" s="281">
        <f t="shared" si="2915"/>
        <v>0</v>
      </c>
    </row>
    <row r="9722" spans="1:7" s="218" customFormat="1" ht="24" customHeight="1" x14ac:dyDescent="0.2">
      <c r="A9722" s="213" t="str">
        <f t="shared" si="2911"/>
        <v/>
      </c>
      <c r="B9722" s="211" t="str">
        <f t="shared" si="2914"/>
        <v/>
      </c>
      <c r="C9722" s="212"/>
      <c r="D9722" s="213" t="str">
        <f t="shared" si="2912"/>
        <v/>
      </c>
      <c r="E9722" s="214"/>
      <c r="F9722" s="215">
        <f t="shared" si="2913"/>
        <v>0</v>
      </c>
      <c r="G9722" s="281">
        <f t="shared" si="2915"/>
        <v>0</v>
      </c>
    </row>
    <row r="9723" spans="1:7" s="218" customFormat="1" ht="24" customHeight="1" x14ac:dyDescent="0.2">
      <c r="A9723" s="213" t="str">
        <f t="shared" si="2911"/>
        <v/>
      </c>
      <c r="B9723" s="211" t="str">
        <f t="shared" si="2914"/>
        <v/>
      </c>
      <c r="C9723" s="212"/>
      <c r="D9723" s="213" t="str">
        <f t="shared" si="2912"/>
        <v/>
      </c>
      <c r="E9723" s="214"/>
      <c r="F9723" s="215">
        <f t="shared" si="2913"/>
        <v>0</v>
      </c>
      <c r="G9723" s="281">
        <f t="shared" si="2915"/>
        <v>0</v>
      </c>
    </row>
    <row r="9724" spans="1:7" s="218" customFormat="1" ht="24" customHeight="1" x14ac:dyDescent="0.2">
      <c r="A9724" s="213" t="str">
        <f t="shared" si="2911"/>
        <v/>
      </c>
      <c r="B9724" s="211" t="str">
        <f t="shared" si="2914"/>
        <v/>
      </c>
      <c r="C9724" s="212"/>
      <c r="D9724" s="213" t="str">
        <f t="shared" si="2912"/>
        <v/>
      </c>
      <c r="E9724" s="214"/>
      <c r="F9724" s="215">
        <f t="shared" si="2913"/>
        <v>0</v>
      </c>
      <c r="G9724" s="281">
        <f t="shared" si="2915"/>
        <v>0</v>
      </c>
    </row>
    <row r="9725" spans="1:7" s="218" customFormat="1" ht="24" customHeight="1" x14ac:dyDescent="0.2">
      <c r="A9725" s="213" t="str">
        <f t="shared" si="2911"/>
        <v/>
      </c>
      <c r="B9725" s="211" t="str">
        <f t="shared" si="2914"/>
        <v/>
      </c>
      <c r="C9725" s="212"/>
      <c r="D9725" s="213" t="str">
        <f t="shared" si="2912"/>
        <v/>
      </c>
      <c r="E9725" s="214"/>
      <c r="F9725" s="216">
        <f t="shared" si="2913"/>
        <v>0</v>
      </c>
      <c r="G9725" s="281">
        <f t="shared" si="2915"/>
        <v>0</v>
      </c>
    </row>
    <row r="9726" spans="1:7" ht="24" customHeight="1" x14ac:dyDescent="0.2">
      <c r="A9726" s="282"/>
      <c r="B9726" s="95"/>
      <c r="C9726" s="95"/>
      <c r="D9726" s="101"/>
      <c r="E9726" s="102"/>
      <c r="F9726" s="268" t="s">
        <v>31</v>
      </c>
      <c r="G9726" s="283">
        <f>SUBTOTAL(9,G9712:G9725)</f>
        <v>0</v>
      </c>
    </row>
    <row r="9727" spans="1:7" ht="24" customHeight="1" x14ac:dyDescent="0.2">
      <c r="A9727" s="282"/>
      <c r="B9727" s="95"/>
      <c r="C9727" s="266" t="s">
        <v>605</v>
      </c>
      <c r="D9727" s="101"/>
      <c r="E9727" s="102"/>
      <c r="F9727" s="103"/>
      <c r="G9727" s="284"/>
    </row>
    <row r="9728" spans="1:7" s="218" customFormat="1"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1">
        <f>ROUND(E9728*F9728,2)</f>
        <v>0</v>
      </c>
    </row>
    <row r="9729" spans="1:7" s="218" customFormat="1" ht="24" customHeight="1" x14ac:dyDescent="0.2">
      <c r="A9729" s="213" t="str">
        <f t="shared" si="2916"/>
        <v/>
      </c>
      <c r="B9729" s="211">
        <f t="shared" si="2917"/>
        <v>0</v>
      </c>
      <c r="C9729" s="212"/>
      <c r="D9729" s="213" t="str">
        <f t="shared" si="2918"/>
        <v/>
      </c>
      <c r="E9729" s="214"/>
      <c r="F9729" s="217">
        <f t="shared" si="2919"/>
        <v>0</v>
      </c>
      <c r="G9729" s="281">
        <f>ROUND(E9729*F9729,2)</f>
        <v>0</v>
      </c>
    </row>
    <row r="9730" spans="1:7" s="218" customFormat="1" ht="24" customHeight="1" x14ac:dyDescent="0.2">
      <c r="A9730" s="213" t="str">
        <f t="shared" si="2916"/>
        <v/>
      </c>
      <c r="B9730" s="211">
        <f t="shared" si="2917"/>
        <v>0</v>
      </c>
      <c r="C9730" s="212"/>
      <c r="D9730" s="213" t="str">
        <f t="shared" si="2918"/>
        <v/>
      </c>
      <c r="E9730" s="214"/>
      <c r="F9730" s="217">
        <f t="shared" si="2919"/>
        <v>0</v>
      </c>
      <c r="G9730" s="281">
        <f t="shared" ref="G9730:G9735" si="2920">ROUND(E9730*F9730,2)</f>
        <v>0</v>
      </c>
    </row>
    <row r="9731" spans="1:7" s="218" customFormat="1" ht="24" customHeight="1" x14ac:dyDescent="0.2">
      <c r="A9731" s="213" t="str">
        <f t="shared" si="2916"/>
        <v/>
      </c>
      <c r="B9731" s="211">
        <f t="shared" si="2917"/>
        <v>0</v>
      </c>
      <c r="C9731" s="212"/>
      <c r="D9731" s="213" t="str">
        <f t="shared" si="2918"/>
        <v/>
      </c>
      <c r="E9731" s="214"/>
      <c r="F9731" s="217">
        <f t="shared" si="2919"/>
        <v>0</v>
      </c>
      <c r="G9731" s="281">
        <f t="shared" si="2920"/>
        <v>0</v>
      </c>
    </row>
    <row r="9732" spans="1:7" s="218" customFormat="1" ht="24" customHeight="1" x14ac:dyDescent="0.2">
      <c r="A9732" s="213" t="str">
        <f t="shared" si="2916"/>
        <v/>
      </c>
      <c r="B9732" s="211">
        <f t="shared" si="2917"/>
        <v>0</v>
      </c>
      <c r="C9732" s="212"/>
      <c r="D9732" s="213" t="str">
        <f t="shared" si="2918"/>
        <v/>
      </c>
      <c r="E9732" s="214"/>
      <c r="F9732" s="215">
        <f t="shared" si="2919"/>
        <v>0</v>
      </c>
      <c r="G9732" s="281">
        <f t="shared" si="2920"/>
        <v>0</v>
      </c>
    </row>
    <row r="9733" spans="1:7" s="218" customFormat="1" ht="24" customHeight="1" x14ac:dyDescent="0.2">
      <c r="A9733" s="213" t="str">
        <f t="shared" si="2916"/>
        <v/>
      </c>
      <c r="B9733" s="211">
        <f t="shared" si="2917"/>
        <v>0</v>
      </c>
      <c r="C9733" s="212"/>
      <c r="D9733" s="213" t="str">
        <f t="shared" si="2918"/>
        <v/>
      </c>
      <c r="E9733" s="214"/>
      <c r="F9733" s="215">
        <f t="shared" si="2919"/>
        <v>0</v>
      </c>
      <c r="G9733" s="281">
        <f t="shared" si="2920"/>
        <v>0</v>
      </c>
    </row>
    <row r="9734" spans="1:7" s="218" customFormat="1" ht="24" customHeight="1" x14ac:dyDescent="0.2">
      <c r="A9734" s="213" t="str">
        <f t="shared" si="2916"/>
        <v/>
      </c>
      <c r="B9734" s="211">
        <f t="shared" si="2917"/>
        <v>0</v>
      </c>
      <c r="C9734" s="212"/>
      <c r="D9734" s="213" t="str">
        <f t="shared" si="2918"/>
        <v/>
      </c>
      <c r="E9734" s="214"/>
      <c r="F9734" s="215">
        <f t="shared" si="2919"/>
        <v>0</v>
      </c>
      <c r="G9734" s="281">
        <f t="shared" si="2920"/>
        <v>0</v>
      </c>
    </row>
    <row r="9735" spans="1:7" s="218" customFormat="1" ht="24" customHeight="1" x14ac:dyDescent="0.2">
      <c r="A9735" s="213" t="str">
        <f t="shared" si="2916"/>
        <v/>
      </c>
      <c r="B9735" s="211">
        <f t="shared" si="2917"/>
        <v>0</v>
      </c>
      <c r="C9735" s="212"/>
      <c r="D9735" s="213" t="str">
        <f t="shared" si="2918"/>
        <v/>
      </c>
      <c r="E9735" s="214"/>
      <c r="F9735" s="215">
        <f t="shared" si="2919"/>
        <v>0</v>
      </c>
      <c r="G9735" s="281">
        <f t="shared" si="2920"/>
        <v>0</v>
      </c>
    </row>
    <row r="9736" spans="1:7" ht="24" customHeight="1" x14ac:dyDescent="0.2">
      <c r="A9736" s="282"/>
      <c r="B9736" s="95"/>
      <c r="C9736" s="95"/>
      <c r="D9736" s="101"/>
      <c r="E9736" s="102"/>
      <c r="F9736" s="268" t="s">
        <v>32</v>
      </c>
      <c r="G9736" s="283">
        <f>SUBTOTAL(9,G9728:G9735)</f>
        <v>0</v>
      </c>
    </row>
    <row r="9737" spans="1:7" ht="24" customHeight="1" x14ac:dyDescent="0.2">
      <c r="A9737" s="282"/>
      <c r="B9737" s="95"/>
      <c r="C9737" s="266" t="s">
        <v>606</v>
      </c>
      <c r="D9737" s="101"/>
      <c r="E9737" s="102"/>
      <c r="F9737" s="103"/>
      <c r="G9737" s="284"/>
    </row>
    <row r="9738" spans="1:7" s="218" customFormat="1"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1">
        <f t="shared" ref="G9738:G9746" si="2925">ROUND(E9738*F9738,2)</f>
        <v>0</v>
      </c>
    </row>
    <row r="9739" spans="1:7" s="218" customFormat="1" ht="24" customHeight="1" x14ac:dyDescent="0.2">
      <c r="A9739" s="213" t="str">
        <f t="shared" si="2921"/>
        <v/>
      </c>
      <c r="B9739" s="211" t="str">
        <f t="shared" si="2922"/>
        <v/>
      </c>
      <c r="C9739" s="212"/>
      <c r="D9739" s="213" t="str">
        <f t="shared" si="2923"/>
        <v/>
      </c>
      <c r="E9739" s="214"/>
      <c r="F9739" s="215">
        <f t="shared" si="2924"/>
        <v>0</v>
      </c>
      <c r="G9739" s="281">
        <f t="shared" si="2925"/>
        <v>0</v>
      </c>
    </row>
    <row r="9740" spans="1:7" s="218" customFormat="1" ht="24" customHeight="1" x14ac:dyDescent="0.2">
      <c r="A9740" s="213" t="str">
        <f t="shared" si="2921"/>
        <v/>
      </c>
      <c r="B9740" s="211" t="str">
        <f t="shared" si="2922"/>
        <v/>
      </c>
      <c r="C9740" s="212"/>
      <c r="D9740" s="213" t="str">
        <f t="shared" si="2923"/>
        <v/>
      </c>
      <c r="E9740" s="214"/>
      <c r="F9740" s="215">
        <f t="shared" si="2924"/>
        <v>0</v>
      </c>
      <c r="G9740" s="281">
        <f t="shared" si="2925"/>
        <v>0</v>
      </c>
    </row>
    <row r="9741" spans="1:7" s="218" customFormat="1" ht="24" customHeight="1" x14ac:dyDescent="0.2">
      <c r="A9741" s="213" t="str">
        <f t="shared" si="2921"/>
        <v/>
      </c>
      <c r="B9741" s="211" t="str">
        <f t="shared" si="2922"/>
        <v/>
      </c>
      <c r="C9741" s="212"/>
      <c r="D9741" s="213" t="str">
        <f t="shared" si="2923"/>
        <v/>
      </c>
      <c r="E9741" s="214"/>
      <c r="F9741" s="215">
        <f t="shared" si="2924"/>
        <v>0</v>
      </c>
      <c r="G9741" s="281">
        <f t="shared" si="2925"/>
        <v>0</v>
      </c>
    </row>
    <row r="9742" spans="1:7" s="218" customFormat="1" ht="24" customHeight="1" x14ac:dyDescent="0.2">
      <c r="A9742" s="213" t="str">
        <f t="shared" si="2921"/>
        <v/>
      </c>
      <c r="B9742" s="211" t="str">
        <f t="shared" si="2922"/>
        <v/>
      </c>
      <c r="C9742" s="212"/>
      <c r="D9742" s="213" t="str">
        <f t="shared" si="2923"/>
        <v/>
      </c>
      <c r="E9742" s="214"/>
      <c r="F9742" s="215">
        <f t="shared" si="2924"/>
        <v>0</v>
      </c>
      <c r="G9742" s="281">
        <f t="shared" si="2925"/>
        <v>0</v>
      </c>
    </row>
    <row r="9743" spans="1:7" s="218" customFormat="1" ht="24" customHeight="1" x14ac:dyDescent="0.2">
      <c r="A9743" s="213" t="str">
        <f t="shared" si="2921"/>
        <v/>
      </c>
      <c r="B9743" s="211" t="str">
        <f t="shared" si="2922"/>
        <v/>
      </c>
      <c r="C9743" s="212"/>
      <c r="D9743" s="213" t="str">
        <f t="shared" si="2923"/>
        <v/>
      </c>
      <c r="E9743" s="214"/>
      <c r="F9743" s="215">
        <f t="shared" si="2924"/>
        <v>0</v>
      </c>
      <c r="G9743" s="281">
        <f t="shared" si="2925"/>
        <v>0</v>
      </c>
    </row>
    <row r="9744" spans="1:7" s="218" customFormat="1" ht="24" customHeight="1" x14ac:dyDescent="0.2">
      <c r="A9744" s="213" t="str">
        <f t="shared" si="2921"/>
        <v/>
      </c>
      <c r="B9744" s="211" t="str">
        <f t="shared" si="2922"/>
        <v/>
      </c>
      <c r="C9744" s="212"/>
      <c r="D9744" s="213" t="str">
        <f t="shared" si="2923"/>
        <v/>
      </c>
      <c r="E9744" s="214"/>
      <c r="F9744" s="215">
        <f t="shared" si="2924"/>
        <v>0</v>
      </c>
      <c r="G9744" s="281">
        <f t="shared" si="2925"/>
        <v>0</v>
      </c>
    </row>
    <row r="9745" spans="1:123" s="218" customFormat="1" ht="24" customHeight="1" x14ac:dyDescent="0.2">
      <c r="A9745" s="213" t="str">
        <f t="shared" si="2921"/>
        <v/>
      </c>
      <c r="B9745" s="211" t="str">
        <f t="shared" si="2922"/>
        <v/>
      </c>
      <c r="C9745" s="212"/>
      <c r="D9745" s="213" t="str">
        <f t="shared" si="2923"/>
        <v/>
      </c>
      <c r="E9745" s="214"/>
      <c r="F9745" s="215">
        <f t="shared" si="2924"/>
        <v>0</v>
      </c>
      <c r="G9745" s="281">
        <f t="shared" si="2925"/>
        <v>0</v>
      </c>
    </row>
    <row r="9746" spans="1:123" s="218" customFormat="1" ht="24" customHeight="1" x14ac:dyDescent="0.2">
      <c r="A9746" s="213" t="str">
        <f t="shared" si="2921"/>
        <v/>
      </c>
      <c r="B9746" s="211" t="str">
        <f t="shared" si="2922"/>
        <v/>
      </c>
      <c r="C9746" s="212"/>
      <c r="D9746" s="213" t="str">
        <f t="shared" si="2923"/>
        <v/>
      </c>
      <c r="E9746" s="214"/>
      <c r="F9746" s="215">
        <f t="shared" si="2924"/>
        <v>0</v>
      </c>
      <c r="G9746" s="281">
        <f t="shared" si="2925"/>
        <v>0</v>
      </c>
    </row>
    <row r="9747" spans="1:123" ht="24" customHeight="1" x14ac:dyDescent="0.2">
      <c r="A9747" s="285"/>
      <c r="B9747" s="101"/>
      <c r="C9747" s="95"/>
      <c r="D9747" s="101"/>
      <c r="E9747" s="102"/>
      <c r="F9747" s="268" t="s">
        <v>33</v>
      </c>
      <c r="G9747" s="283">
        <f>SUBTOTAL(9,G9738:G9746)</f>
        <v>0</v>
      </c>
    </row>
    <row r="9748" spans="1:123" ht="24" customHeight="1" x14ac:dyDescent="0.2">
      <c r="A9748" s="286"/>
      <c r="B9748" s="101"/>
      <c r="C9748" s="95"/>
      <c r="D9748" s="101"/>
      <c r="E9748" s="102"/>
      <c r="F9748" s="103"/>
      <c r="G9748" s="284"/>
    </row>
    <row r="9749" spans="1:123" ht="24" customHeight="1" x14ac:dyDescent="0.2">
      <c r="A9749" s="287" t="str">
        <f>B9707</f>
        <v/>
      </c>
      <c r="B9749" s="288" t="str">
        <f>C9707</f>
        <v/>
      </c>
      <c r="C9749" s="109"/>
      <c r="D9749" s="109" t="s">
        <v>34</v>
      </c>
      <c r="E9749" s="110"/>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7" t="str">
        <f>Comitente</f>
        <v>CA.ME. SAN JUAN SOCIEDAD DEL ESTADO</v>
      </c>
      <c r="C9752" s="92"/>
      <c r="D9752" s="98"/>
      <c r="E9752" s="98"/>
      <c r="F9752" s="99"/>
      <c r="G9752" s="273"/>
    </row>
    <row r="9753" spans="1:123" ht="24" customHeight="1" x14ac:dyDescent="0.2">
      <c r="A9753" s="272" t="s">
        <v>603</v>
      </c>
      <c r="B9753" s="97">
        <f>Contratista</f>
        <v>0</v>
      </c>
      <c r="C9753" s="93"/>
      <c r="D9753" s="93"/>
      <c r="E9753" s="93"/>
      <c r="F9753" s="100"/>
      <c r="G9753" s="274"/>
    </row>
    <row r="9754" spans="1:123" ht="24" customHeight="1" x14ac:dyDescent="0.2">
      <c r="A9754" s="272" t="s">
        <v>24</v>
      </c>
      <c r="B9754" s="97" t="str">
        <f>Obra</f>
        <v>CIERRE PERIMETRAL - OBRA CIVIL Ca.Me. SAN JUAN S.E.</v>
      </c>
      <c r="C9754" s="93"/>
      <c r="D9754" s="93"/>
      <c r="E9754" s="93"/>
      <c r="F9754" s="100" t="s">
        <v>38</v>
      </c>
      <c r="G9754" s="275">
        <f>Fecha_Base</f>
        <v>44711</v>
      </c>
    </row>
    <row r="9755" spans="1:123" ht="24" customHeight="1" x14ac:dyDescent="0.2">
      <c r="A9755" s="276" t="s">
        <v>601</v>
      </c>
      <c r="B9755" s="94" t="str">
        <f>Ubicación</f>
        <v>DEPARTAMENTO SARMIENTO</v>
      </c>
      <c r="C9755" s="94"/>
      <c r="D9755" s="101"/>
      <c r="E9755" s="102"/>
      <c r="F9755" s="103"/>
      <c r="G9755" s="277"/>
    </row>
    <row r="9756" spans="1:123" ht="24" customHeight="1" x14ac:dyDescent="0.2">
      <c r="A9756" s="276" t="s">
        <v>39</v>
      </c>
      <c r="B9756" s="104" t="str">
        <f>IFERROR(VALUE(LEFT(B9757,FIND(".",B9757)-1)),"")</f>
        <v/>
      </c>
      <c r="C9756" s="95" t="str">
        <f>IFERROR(VLOOKUP(B9756,Tabla_CyP,2,FALSE),"")</f>
        <v/>
      </c>
      <c r="D9756" s="95"/>
      <c r="E9756" s="102"/>
      <c r="F9756" s="103"/>
      <c r="G9756" s="277"/>
    </row>
    <row r="9757" spans="1:123" ht="24" customHeight="1" x14ac:dyDescent="0.2">
      <c r="A9757" s="276" t="s">
        <v>25</v>
      </c>
      <c r="B9757" s="105" t="str">
        <f>IFERROR(VLOOKUP(COUNTIF($A$1:A9757,"ANALISIS DE PRECIOS"),Tabla_NumeroItem,2,FALSE),"")</f>
        <v/>
      </c>
      <c r="C9757" s="95" t="str">
        <f>IFERROR(VLOOKUP(B9757,Tabla_CyP,2,FALSE),"")</f>
        <v/>
      </c>
      <c r="D9757" s="101"/>
      <c r="E9757" s="102"/>
      <c r="F9757" s="100" t="s">
        <v>26</v>
      </c>
      <c r="G9757" s="278" t="str">
        <f>IFERROR(VLOOKUP(B9757,Tabla_CyP,4,FALSE),"")</f>
        <v/>
      </c>
    </row>
    <row r="9758" spans="1:123" ht="24" customHeight="1" x14ac:dyDescent="0.2">
      <c r="A9758" s="276"/>
      <c r="B9758" s="94"/>
      <c r="C9758" s="95"/>
      <c r="D9758" s="101"/>
      <c r="E9758" s="102"/>
      <c r="F9758" s="103"/>
      <c r="G9758" s="277"/>
    </row>
    <row r="9759" spans="1:123" ht="24" customHeight="1" x14ac:dyDescent="0.2">
      <c r="A9759" s="378" t="s">
        <v>507</v>
      </c>
      <c r="B9759" s="379"/>
      <c r="C9759" s="380" t="s">
        <v>0</v>
      </c>
      <c r="D9759" s="380" t="s">
        <v>27</v>
      </c>
      <c r="E9759" s="386" t="s">
        <v>28</v>
      </c>
      <c r="F9759" s="388" t="s">
        <v>29</v>
      </c>
      <c r="G9759" s="388" t="s">
        <v>30</v>
      </c>
    </row>
    <row r="9760" spans="1:123" s="107" customFormat="1" ht="24" customHeight="1" x14ac:dyDescent="0.2">
      <c r="A9760" s="106" t="s">
        <v>508</v>
      </c>
      <c r="B9760" s="106" t="s">
        <v>509</v>
      </c>
      <c r="C9760" s="381"/>
      <c r="D9760" s="381"/>
      <c r="E9760" s="387"/>
      <c r="F9760" s="389"/>
      <c r="G9760" s="389"/>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customHeight="1" x14ac:dyDescent="0.2">
      <c r="A9761" s="279"/>
      <c r="B9761" s="108"/>
      <c r="C9761" s="267" t="s">
        <v>604</v>
      </c>
      <c r="D9761" s="109"/>
      <c r="E9761" s="110"/>
      <c r="F9761" s="111"/>
      <c r="G9761" s="280"/>
    </row>
    <row r="9762" spans="1:7" s="218" customFormat="1"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1">
        <f>ROUND(E9762*F9762,2)</f>
        <v>0</v>
      </c>
    </row>
    <row r="9763" spans="1:7" s="218" customFormat="1"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1">
        <f t="shared" ref="G9763:G9775" si="2930">ROUND(E9763*F9763,2)</f>
        <v>0</v>
      </c>
    </row>
    <row r="9764" spans="1:7" s="218" customFormat="1" ht="24" customHeight="1" x14ac:dyDescent="0.2">
      <c r="A9764" s="213" t="str">
        <f t="shared" si="2926"/>
        <v/>
      </c>
      <c r="B9764" s="211" t="str">
        <f t="shared" si="2929"/>
        <v/>
      </c>
      <c r="C9764" s="212"/>
      <c r="D9764" s="213" t="str">
        <f t="shared" si="2927"/>
        <v/>
      </c>
      <c r="E9764" s="214"/>
      <c r="F9764" s="215">
        <f t="shared" si="2928"/>
        <v>0</v>
      </c>
      <c r="G9764" s="281">
        <f t="shared" si="2930"/>
        <v>0</v>
      </c>
    </row>
    <row r="9765" spans="1:7" s="218" customFormat="1" ht="24" customHeight="1" x14ac:dyDescent="0.2">
      <c r="A9765" s="213" t="str">
        <f t="shared" si="2926"/>
        <v/>
      </c>
      <c r="B9765" s="211" t="str">
        <f t="shared" si="2929"/>
        <v/>
      </c>
      <c r="C9765" s="212"/>
      <c r="D9765" s="213" t="str">
        <f t="shared" si="2927"/>
        <v/>
      </c>
      <c r="E9765" s="214"/>
      <c r="F9765" s="215">
        <f t="shared" si="2928"/>
        <v>0</v>
      </c>
      <c r="G9765" s="281">
        <f t="shared" si="2930"/>
        <v>0</v>
      </c>
    </row>
    <row r="9766" spans="1:7" s="218" customFormat="1" ht="24" customHeight="1" x14ac:dyDescent="0.2">
      <c r="A9766" s="213" t="str">
        <f t="shared" si="2926"/>
        <v/>
      </c>
      <c r="B9766" s="211" t="str">
        <f t="shared" si="2929"/>
        <v/>
      </c>
      <c r="C9766" s="212"/>
      <c r="D9766" s="213" t="str">
        <f t="shared" si="2927"/>
        <v/>
      </c>
      <c r="E9766" s="214"/>
      <c r="F9766" s="215">
        <f t="shared" si="2928"/>
        <v>0</v>
      </c>
      <c r="G9766" s="281">
        <f t="shared" si="2930"/>
        <v>0</v>
      </c>
    </row>
    <row r="9767" spans="1:7" s="218" customFormat="1" ht="24" customHeight="1" x14ac:dyDescent="0.2">
      <c r="A9767" s="213" t="str">
        <f t="shared" si="2926"/>
        <v/>
      </c>
      <c r="B9767" s="211" t="str">
        <f t="shared" si="2929"/>
        <v/>
      </c>
      <c r="C9767" s="212"/>
      <c r="D9767" s="213" t="str">
        <f t="shared" si="2927"/>
        <v/>
      </c>
      <c r="E9767" s="214"/>
      <c r="F9767" s="215">
        <f t="shared" si="2928"/>
        <v>0</v>
      </c>
      <c r="G9767" s="281">
        <f t="shared" si="2930"/>
        <v>0</v>
      </c>
    </row>
    <row r="9768" spans="1:7" s="218" customFormat="1" ht="24" customHeight="1" x14ac:dyDescent="0.2">
      <c r="A9768" s="213" t="str">
        <f t="shared" si="2926"/>
        <v/>
      </c>
      <c r="B9768" s="211" t="str">
        <f t="shared" si="2929"/>
        <v/>
      </c>
      <c r="C9768" s="212"/>
      <c r="D9768" s="213" t="str">
        <f t="shared" si="2927"/>
        <v/>
      </c>
      <c r="E9768" s="214"/>
      <c r="F9768" s="215">
        <f t="shared" si="2928"/>
        <v>0</v>
      </c>
      <c r="G9768" s="281">
        <f t="shared" si="2930"/>
        <v>0</v>
      </c>
    </row>
    <row r="9769" spans="1:7" s="218" customFormat="1" ht="24" customHeight="1" x14ac:dyDescent="0.2">
      <c r="A9769" s="213" t="str">
        <f t="shared" si="2926"/>
        <v/>
      </c>
      <c r="B9769" s="211" t="str">
        <f t="shared" si="2929"/>
        <v/>
      </c>
      <c r="C9769" s="212"/>
      <c r="D9769" s="213" t="str">
        <f t="shared" si="2927"/>
        <v/>
      </c>
      <c r="E9769" s="214"/>
      <c r="F9769" s="215">
        <f t="shared" si="2928"/>
        <v>0</v>
      </c>
      <c r="G9769" s="281">
        <f t="shared" si="2930"/>
        <v>0</v>
      </c>
    </row>
    <row r="9770" spans="1:7" s="218" customFormat="1" ht="24" customHeight="1" x14ac:dyDescent="0.2">
      <c r="A9770" s="213" t="str">
        <f t="shared" si="2926"/>
        <v/>
      </c>
      <c r="B9770" s="211" t="str">
        <f t="shared" si="2929"/>
        <v/>
      </c>
      <c r="C9770" s="212"/>
      <c r="D9770" s="213" t="str">
        <f t="shared" si="2927"/>
        <v/>
      </c>
      <c r="E9770" s="214"/>
      <c r="F9770" s="215">
        <f t="shared" si="2928"/>
        <v>0</v>
      </c>
      <c r="G9770" s="281">
        <f t="shared" si="2930"/>
        <v>0</v>
      </c>
    </row>
    <row r="9771" spans="1:7" s="218" customFormat="1" ht="24" customHeight="1" x14ac:dyDescent="0.2">
      <c r="A9771" s="213" t="str">
        <f t="shared" si="2926"/>
        <v/>
      </c>
      <c r="B9771" s="211" t="str">
        <f t="shared" si="2929"/>
        <v/>
      </c>
      <c r="C9771" s="212"/>
      <c r="D9771" s="213" t="str">
        <f t="shared" si="2927"/>
        <v/>
      </c>
      <c r="E9771" s="214"/>
      <c r="F9771" s="215">
        <f t="shared" si="2928"/>
        <v>0</v>
      </c>
      <c r="G9771" s="281">
        <f t="shared" si="2930"/>
        <v>0</v>
      </c>
    </row>
    <row r="9772" spans="1:7" s="218" customFormat="1" ht="24" customHeight="1" x14ac:dyDescent="0.2">
      <c r="A9772" s="213" t="str">
        <f t="shared" si="2926"/>
        <v/>
      </c>
      <c r="B9772" s="211" t="str">
        <f t="shared" si="2929"/>
        <v/>
      </c>
      <c r="C9772" s="212"/>
      <c r="D9772" s="213" t="str">
        <f t="shared" si="2927"/>
        <v/>
      </c>
      <c r="E9772" s="214"/>
      <c r="F9772" s="215">
        <f t="shared" si="2928"/>
        <v>0</v>
      </c>
      <c r="G9772" s="281">
        <f t="shared" si="2930"/>
        <v>0</v>
      </c>
    </row>
    <row r="9773" spans="1:7" s="218" customFormat="1" ht="24" customHeight="1" x14ac:dyDescent="0.2">
      <c r="A9773" s="213" t="str">
        <f t="shared" si="2926"/>
        <v/>
      </c>
      <c r="B9773" s="211" t="str">
        <f t="shared" si="2929"/>
        <v/>
      </c>
      <c r="C9773" s="212"/>
      <c r="D9773" s="213" t="str">
        <f t="shared" si="2927"/>
        <v/>
      </c>
      <c r="E9773" s="214"/>
      <c r="F9773" s="215">
        <f t="shared" si="2928"/>
        <v>0</v>
      </c>
      <c r="G9773" s="281">
        <f t="shared" si="2930"/>
        <v>0</v>
      </c>
    </row>
    <row r="9774" spans="1:7" s="218" customFormat="1" ht="24" customHeight="1" x14ac:dyDescent="0.2">
      <c r="A9774" s="213" t="str">
        <f t="shared" si="2926"/>
        <v/>
      </c>
      <c r="B9774" s="211" t="str">
        <f t="shared" si="2929"/>
        <v/>
      </c>
      <c r="C9774" s="212"/>
      <c r="D9774" s="213" t="str">
        <f t="shared" si="2927"/>
        <v/>
      </c>
      <c r="E9774" s="214"/>
      <c r="F9774" s="215">
        <f t="shared" si="2928"/>
        <v>0</v>
      </c>
      <c r="G9774" s="281">
        <f t="shared" si="2930"/>
        <v>0</v>
      </c>
    </row>
    <row r="9775" spans="1:7" s="218" customFormat="1" ht="24" customHeight="1" x14ac:dyDescent="0.2">
      <c r="A9775" s="213" t="str">
        <f t="shared" si="2926"/>
        <v/>
      </c>
      <c r="B9775" s="211" t="str">
        <f t="shared" si="2929"/>
        <v/>
      </c>
      <c r="C9775" s="212"/>
      <c r="D9775" s="213" t="str">
        <f t="shared" si="2927"/>
        <v/>
      </c>
      <c r="E9775" s="214"/>
      <c r="F9775" s="216">
        <f t="shared" si="2928"/>
        <v>0</v>
      </c>
      <c r="G9775" s="281">
        <f t="shared" si="2930"/>
        <v>0</v>
      </c>
    </row>
    <row r="9776" spans="1:7" ht="24" customHeight="1" x14ac:dyDescent="0.2">
      <c r="A9776" s="282"/>
      <c r="B9776" s="95"/>
      <c r="C9776" s="95"/>
      <c r="D9776" s="101"/>
      <c r="E9776" s="102"/>
      <c r="F9776" s="268" t="s">
        <v>31</v>
      </c>
      <c r="G9776" s="283">
        <f>SUBTOTAL(9,G9762:G9775)</f>
        <v>0</v>
      </c>
    </row>
    <row r="9777" spans="1:7" ht="24" customHeight="1" x14ac:dyDescent="0.2">
      <c r="A9777" s="282"/>
      <c r="B9777" s="95"/>
      <c r="C9777" s="266" t="s">
        <v>605</v>
      </c>
      <c r="D9777" s="101"/>
      <c r="E9777" s="102"/>
      <c r="F9777" s="103"/>
      <c r="G9777" s="284"/>
    </row>
    <row r="9778" spans="1:7" s="218" customFormat="1"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1">
        <f>ROUND(E9778*F9778,2)</f>
        <v>0</v>
      </c>
    </row>
    <row r="9779" spans="1:7" s="218" customFormat="1" ht="24" customHeight="1" x14ac:dyDescent="0.2">
      <c r="A9779" s="213" t="str">
        <f t="shared" si="2931"/>
        <v/>
      </c>
      <c r="B9779" s="211">
        <f t="shared" si="2932"/>
        <v>0</v>
      </c>
      <c r="C9779" s="212"/>
      <c r="D9779" s="213" t="str">
        <f t="shared" si="2933"/>
        <v/>
      </c>
      <c r="E9779" s="214"/>
      <c r="F9779" s="217">
        <f t="shared" si="2934"/>
        <v>0</v>
      </c>
      <c r="G9779" s="281">
        <f>ROUND(E9779*F9779,2)</f>
        <v>0</v>
      </c>
    </row>
    <row r="9780" spans="1:7" s="218" customFormat="1" ht="24" customHeight="1" x14ac:dyDescent="0.2">
      <c r="A9780" s="213" t="str">
        <f t="shared" si="2931"/>
        <v/>
      </c>
      <c r="B9780" s="211">
        <f t="shared" si="2932"/>
        <v>0</v>
      </c>
      <c r="C9780" s="212"/>
      <c r="D9780" s="213" t="str">
        <f t="shared" si="2933"/>
        <v/>
      </c>
      <c r="E9780" s="214"/>
      <c r="F9780" s="217">
        <f t="shared" si="2934"/>
        <v>0</v>
      </c>
      <c r="G9780" s="281">
        <f t="shared" ref="G9780:G9785" si="2935">ROUND(E9780*F9780,2)</f>
        <v>0</v>
      </c>
    </row>
    <row r="9781" spans="1:7" s="218" customFormat="1" ht="24" customHeight="1" x14ac:dyDescent="0.2">
      <c r="A9781" s="213" t="str">
        <f t="shared" si="2931"/>
        <v/>
      </c>
      <c r="B9781" s="211">
        <f t="shared" si="2932"/>
        <v>0</v>
      </c>
      <c r="C9781" s="212"/>
      <c r="D9781" s="213" t="str">
        <f t="shared" si="2933"/>
        <v/>
      </c>
      <c r="E9781" s="214"/>
      <c r="F9781" s="217">
        <f t="shared" si="2934"/>
        <v>0</v>
      </c>
      <c r="G9781" s="281">
        <f t="shared" si="2935"/>
        <v>0</v>
      </c>
    </row>
    <row r="9782" spans="1:7" s="218" customFormat="1" ht="24" customHeight="1" x14ac:dyDescent="0.2">
      <c r="A9782" s="213" t="str">
        <f t="shared" si="2931"/>
        <v/>
      </c>
      <c r="B9782" s="211">
        <f t="shared" si="2932"/>
        <v>0</v>
      </c>
      <c r="C9782" s="212"/>
      <c r="D9782" s="213" t="str">
        <f t="shared" si="2933"/>
        <v/>
      </c>
      <c r="E9782" s="214"/>
      <c r="F9782" s="215">
        <f t="shared" si="2934"/>
        <v>0</v>
      </c>
      <c r="G9782" s="281">
        <f t="shared" si="2935"/>
        <v>0</v>
      </c>
    </row>
    <row r="9783" spans="1:7" s="218" customFormat="1" ht="24" customHeight="1" x14ac:dyDescent="0.2">
      <c r="A9783" s="213" t="str">
        <f t="shared" si="2931"/>
        <v/>
      </c>
      <c r="B9783" s="211">
        <f t="shared" si="2932"/>
        <v>0</v>
      </c>
      <c r="C9783" s="212"/>
      <c r="D9783" s="213" t="str">
        <f t="shared" si="2933"/>
        <v/>
      </c>
      <c r="E9783" s="214"/>
      <c r="F9783" s="215">
        <f t="shared" si="2934"/>
        <v>0</v>
      </c>
      <c r="G9783" s="281">
        <f t="shared" si="2935"/>
        <v>0</v>
      </c>
    </row>
    <row r="9784" spans="1:7" s="218" customFormat="1" ht="24" customHeight="1" x14ac:dyDescent="0.2">
      <c r="A9784" s="213" t="str">
        <f t="shared" si="2931"/>
        <v/>
      </c>
      <c r="B9784" s="211">
        <f t="shared" si="2932"/>
        <v>0</v>
      </c>
      <c r="C9784" s="212"/>
      <c r="D9784" s="213" t="str">
        <f t="shared" si="2933"/>
        <v/>
      </c>
      <c r="E9784" s="214"/>
      <c r="F9784" s="215">
        <f t="shared" si="2934"/>
        <v>0</v>
      </c>
      <c r="G9784" s="281">
        <f t="shared" si="2935"/>
        <v>0</v>
      </c>
    </row>
    <row r="9785" spans="1:7" s="218" customFormat="1" ht="24" customHeight="1" x14ac:dyDescent="0.2">
      <c r="A9785" s="213" t="str">
        <f t="shared" si="2931"/>
        <v/>
      </c>
      <c r="B9785" s="211">
        <f t="shared" si="2932"/>
        <v>0</v>
      </c>
      <c r="C9785" s="212"/>
      <c r="D9785" s="213" t="str">
        <f t="shared" si="2933"/>
        <v/>
      </c>
      <c r="E9785" s="214"/>
      <c r="F9785" s="215">
        <f t="shared" si="2934"/>
        <v>0</v>
      </c>
      <c r="G9785" s="281">
        <f t="shared" si="2935"/>
        <v>0</v>
      </c>
    </row>
    <row r="9786" spans="1:7" ht="24" customHeight="1" x14ac:dyDescent="0.2">
      <c r="A9786" s="282"/>
      <c r="B9786" s="95"/>
      <c r="C9786" s="95"/>
      <c r="D9786" s="101"/>
      <c r="E9786" s="102"/>
      <c r="F9786" s="268" t="s">
        <v>32</v>
      </c>
      <c r="G9786" s="283">
        <f>SUBTOTAL(9,G9778:G9785)</f>
        <v>0</v>
      </c>
    </row>
    <row r="9787" spans="1:7" ht="24" customHeight="1" x14ac:dyDescent="0.2">
      <c r="A9787" s="282"/>
      <c r="B9787" s="95"/>
      <c r="C9787" s="266" t="s">
        <v>606</v>
      </c>
      <c r="D9787" s="101"/>
      <c r="E9787" s="102"/>
      <c r="F9787" s="103"/>
      <c r="G9787" s="284"/>
    </row>
    <row r="9788" spans="1:7" s="218" customFormat="1"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1">
        <f t="shared" ref="G9788:G9796" si="2940">ROUND(E9788*F9788,2)</f>
        <v>0</v>
      </c>
    </row>
    <row r="9789" spans="1:7" s="218" customFormat="1" ht="24" customHeight="1" x14ac:dyDescent="0.2">
      <c r="A9789" s="213" t="str">
        <f t="shared" si="2936"/>
        <v/>
      </c>
      <c r="B9789" s="211" t="str">
        <f t="shared" si="2937"/>
        <v/>
      </c>
      <c r="C9789" s="212"/>
      <c r="D9789" s="213" t="str">
        <f t="shared" si="2938"/>
        <v/>
      </c>
      <c r="E9789" s="214"/>
      <c r="F9789" s="215">
        <f t="shared" si="2939"/>
        <v>0</v>
      </c>
      <c r="G9789" s="281">
        <f t="shared" si="2940"/>
        <v>0</v>
      </c>
    </row>
    <row r="9790" spans="1:7" s="218" customFormat="1" ht="24" customHeight="1" x14ac:dyDescent="0.2">
      <c r="A9790" s="213" t="str">
        <f t="shared" si="2936"/>
        <v/>
      </c>
      <c r="B9790" s="211" t="str">
        <f t="shared" si="2937"/>
        <v/>
      </c>
      <c r="C9790" s="212"/>
      <c r="D9790" s="213" t="str">
        <f t="shared" si="2938"/>
        <v/>
      </c>
      <c r="E9790" s="214"/>
      <c r="F9790" s="215">
        <f t="shared" si="2939"/>
        <v>0</v>
      </c>
      <c r="G9790" s="281">
        <f t="shared" si="2940"/>
        <v>0</v>
      </c>
    </row>
    <row r="9791" spans="1:7" s="218" customFormat="1" ht="24" customHeight="1" x14ac:dyDescent="0.2">
      <c r="A9791" s="213" t="str">
        <f t="shared" si="2936"/>
        <v/>
      </c>
      <c r="B9791" s="211" t="str">
        <f t="shared" si="2937"/>
        <v/>
      </c>
      <c r="C9791" s="212"/>
      <c r="D9791" s="213" t="str">
        <f t="shared" si="2938"/>
        <v/>
      </c>
      <c r="E9791" s="214"/>
      <c r="F9791" s="215">
        <f t="shared" si="2939"/>
        <v>0</v>
      </c>
      <c r="G9791" s="281">
        <f t="shared" si="2940"/>
        <v>0</v>
      </c>
    </row>
    <row r="9792" spans="1:7" s="218" customFormat="1" ht="24" customHeight="1" x14ac:dyDescent="0.2">
      <c r="A9792" s="213" t="str">
        <f t="shared" si="2936"/>
        <v/>
      </c>
      <c r="B9792" s="211" t="str">
        <f t="shared" si="2937"/>
        <v/>
      </c>
      <c r="C9792" s="212"/>
      <c r="D9792" s="213" t="str">
        <f t="shared" si="2938"/>
        <v/>
      </c>
      <c r="E9792" s="214"/>
      <c r="F9792" s="215">
        <f t="shared" si="2939"/>
        <v>0</v>
      </c>
      <c r="G9792" s="281">
        <f t="shared" si="2940"/>
        <v>0</v>
      </c>
    </row>
    <row r="9793" spans="1:7" s="218" customFormat="1" ht="24" customHeight="1" x14ac:dyDescent="0.2">
      <c r="A9793" s="213" t="str">
        <f t="shared" si="2936"/>
        <v/>
      </c>
      <c r="B9793" s="211" t="str">
        <f t="shared" si="2937"/>
        <v/>
      </c>
      <c r="C9793" s="212"/>
      <c r="D9793" s="213" t="str">
        <f t="shared" si="2938"/>
        <v/>
      </c>
      <c r="E9793" s="214"/>
      <c r="F9793" s="215">
        <f t="shared" si="2939"/>
        <v>0</v>
      </c>
      <c r="G9793" s="281">
        <f t="shared" si="2940"/>
        <v>0</v>
      </c>
    </row>
    <row r="9794" spans="1:7" s="218" customFormat="1" ht="24" customHeight="1" x14ac:dyDescent="0.2">
      <c r="A9794" s="213" t="str">
        <f t="shared" si="2936"/>
        <v/>
      </c>
      <c r="B9794" s="211" t="str">
        <f t="shared" si="2937"/>
        <v/>
      </c>
      <c r="C9794" s="212"/>
      <c r="D9794" s="213" t="str">
        <f t="shared" si="2938"/>
        <v/>
      </c>
      <c r="E9794" s="214"/>
      <c r="F9794" s="215">
        <f t="shared" si="2939"/>
        <v>0</v>
      </c>
      <c r="G9794" s="281">
        <f t="shared" si="2940"/>
        <v>0</v>
      </c>
    </row>
    <row r="9795" spans="1:7" s="218" customFormat="1" ht="24" customHeight="1" x14ac:dyDescent="0.2">
      <c r="A9795" s="213" t="str">
        <f t="shared" si="2936"/>
        <v/>
      </c>
      <c r="B9795" s="211" t="str">
        <f t="shared" si="2937"/>
        <v/>
      </c>
      <c r="C9795" s="212"/>
      <c r="D9795" s="213" t="str">
        <f t="shared" si="2938"/>
        <v/>
      </c>
      <c r="E9795" s="214"/>
      <c r="F9795" s="215">
        <f t="shared" si="2939"/>
        <v>0</v>
      </c>
      <c r="G9795" s="281">
        <f t="shared" si="2940"/>
        <v>0</v>
      </c>
    </row>
    <row r="9796" spans="1:7" s="218" customFormat="1" ht="24" customHeight="1" x14ac:dyDescent="0.2">
      <c r="A9796" s="213" t="str">
        <f t="shared" si="2936"/>
        <v/>
      </c>
      <c r="B9796" s="211" t="str">
        <f t="shared" si="2937"/>
        <v/>
      </c>
      <c r="C9796" s="212"/>
      <c r="D9796" s="213" t="str">
        <f t="shared" si="2938"/>
        <v/>
      </c>
      <c r="E9796" s="214"/>
      <c r="F9796" s="215">
        <f t="shared" si="2939"/>
        <v>0</v>
      </c>
      <c r="G9796" s="281">
        <f t="shared" si="2940"/>
        <v>0</v>
      </c>
    </row>
    <row r="9797" spans="1:7" ht="24" customHeight="1" x14ac:dyDescent="0.2">
      <c r="A9797" s="285"/>
      <c r="B9797" s="101"/>
      <c r="C9797" s="95"/>
      <c r="D9797" s="101"/>
      <c r="E9797" s="102"/>
      <c r="F9797" s="268" t="s">
        <v>33</v>
      </c>
      <c r="G9797" s="283">
        <f>SUBTOTAL(9,G9788:G9796)</f>
        <v>0</v>
      </c>
    </row>
    <row r="9798" spans="1:7" ht="24" customHeight="1" x14ac:dyDescent="0.2">
      <c r="A9798" s="286"/>
      <c r="B9798" s="101"/>
      <c r="C9798" s="95"/>
      <c r="D9798" s="101"/>
      <c r="E9798" s="102"/>
      <c r="F9798" s="103"/>
      <c r="G9798" s="284"/>
    </row>
    <row r="9799" spans="1:7" ht="24" customHeight="1" x14ac:dyDescent="0.2">
      <c r="A9799" s="287" t="str">
        <f>B9757</f>
        <v/>
      </c>
      <c r="B9799" s="288" t="str">
        <f>C9757</f>
        <v/>
      </c>
      <c r="C9799" s="109"/>
      <c r="D9799" s="109" t="s">
        <v>34</v>
      </c>
      <c r="E9799" s="110"/>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7" t="str">
        <f>Comitente</f>
        <v>CA.ME. SAN JUAN SOCIEDAD DEL ESTADO</v>
      </c>
      <c r="C9802" s="92"/>
      <c r="D9802" s="98"/>
      <c r="E9802" s="98"/>
      <c r="F9802" s="99"/>
      <c r="G9802" s="273"/>
    </row>
    <row r="9803" spans="1:7" ht="24" customHeight="1" x14ac:dyDescent="0.2">
      <c r="A9803" s="272" t="s">
        <v>603</v>
      </c>
      <c r="B9803" s="97">
        <f>Contratista</f>
        <v>0</v>
      </c>
      <c r="C9803" s="93"/>
      <c r="D9803" s="93"/>
      <c r="E9803" s="93"/>
      <c r="F9803" s="100"/>
      <c r="G9803" s="274"/>
    </row>
    <row r="9804" spans="1:7" ht="24" customHeight="1" x14ac:dyDescent="0.2">
      <c r="A9804" s="272" t="s">
        <v>24</v>
      </c>
      <c r="B9804" s="97" t="str">
        <f>Obra</f>
        <v>CIERRE PERIMETRAL - OBRA CIVIL Ca.Me. SAN JUAN S.E.</v>
      </c>
      <c r="C9804" s="93"/>
      <c r="D9804" s="93"/>
      <c r="E9804" s="93"/>
      <c r="F9804" s="100" t="s">
        <v>38</v>
      </c>
      <c r="G9804" s="275">
        <f>Fecha_Base</f>
        <v>44711</v>
      </c>
    </row>
    <row r="9805" spans="1:7" ht="24" customHeight="1" x14ac:dyDescent="0.2">
      <c r="A9805" s="276" t="s">
        <v>601</v>
      </c>
      <c r="B9805" s="94" t="str">
        <f>Ubicación</f>
        <v>DEPARTAMENTO SARMIENTO</v>
      </c>
      <c r="C9805" s="94"/>
      <c r="D9805" s="101"/>
      <c r="E9805" s="102"/>
      <c r="F9805" s="103"/>
      <c r="G9805" s="277"/>
    </row>
    <row r="9806" spans="1:7" ht="24" customHeight="1" x14ac:dyDescent="0.2">
      <c r="A9806" s="276" t="s">
        <v>39</v>
      </c>
      <c r="B9806" s="104" t="str">
        <f>IFERROR(VALUE(LEFT(B9807,FIND(".",B9807)-1)),"")</f>
        <v/>
      </c>
      <c r="C9806" s="95" t="str">
        <f>IFERROR(VLOOKUP(B9806,Tabla_CyP,2,FALSE),"")</f>
        <v/>
      </c>
      <c r="D9806" s="95"/>
      <c r="E9806" s="102"/>
      <c r="F9806" s="103"/>
      <c r="G9806" s="277"/>
    </row>
    <row r="9807" spans="1:7" ht="24" customHeight="1" x14ac:dyDescent="0.2">
      <c r="A9807" s="276" t="s">
        <v>25</v>
      </c>
      <c r="B9807" s="105" t="str">
        <f>IFERROR(VLOOKUP(COUNTIF($A$1:A9807,"ANALISIS DE PRECIOS"),Tabla_NumeroItem,2,FALSE),"")</f>
        <v/>
      </c>
      <c r="C9807" s="95" t="str">
        <f>IFERROR(VLOOKUP(B9807,Tabla_CyP,2,FALSE),"")</f>
        <v/>
      </c>
      <c r="D9807" s="101"/>
      <c r="E9807" s="102"/>
      <c r="F9807" s="100" t="s">
        <v>26</v>
      </c>
      <c r="G9807" s="278" t="str">
        <f>IFERROR(VLOOKUP(B9807,Tabla_CyP,4,FALSE),"")</f>
        <v/>
      </c>
    </row>
    <row r="9808" spans="1:7" ht="24" customHeight="1" x14ac:dyDescent="0.2">
      <c r="A9808" s="276"/>
      <c r="B9808" s="94"/>
      <c r="C9808" s="95"/>
      <c r="D9808" s="101"/>
      <c r="E9808" s="102"/>
      <c r="F9808" s="103"/>
      <c r="G9808" s="277"/>
    </row>
    <row r="9809" spans="1:123" ht="24" customHeight="1" x14ac:dyDescent="0.2">
      <c r="A9809" s="378" t="s">
        <v>507</v>
      </c>
      <c r="B9809" s="379"/>
      <c r="C9809" s="380" t="s">
        <v>0</v>
      </c>
      <c r="D9809" s="380" t="s">
        <v>27</v>
      </c>
      <c r="E9809" s="386" t="s">
        <v>28</v>
      </c>
      <c r="F9809" s="388" t="s">
        <v>29</v>
      </c>
      <c r="G9809" s="388" t="s">
        <v>30</v>
      </c>
    </row>
    <row r="9810" spans="1:123" s="107" customFormat="1" ht="24" customHeight="1" x14ac:dyDescent="0.2">
      <c r="A9810" s="106" t="s">
        <v>508</v>
      </c>
      <c r="B9810" s="106" t="s">
        <v>509</v>
      </c>
      <c r="C9810" s="381"/>
      <c r="D9810" s="381"/>
      <c r="E9810" s="387"/>
      <c r="F9810" s="389"/>
      <c r="G9810" s="389"/>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customHeight="1" x14ac:dyDescent="0.2">
      <c r="A9811" s="279"/>
      <c r="B9811" s="108"/>
      <c r="C9811" s="267" t="s">
        <v>604</v>
      </c>
      <c r="D9811" s="109"/>
      <c r="E9811" s="110"/>
      <c r="F9811" s="111"/>
      <c r="G9811" s="280"/>
    </row>
    <row r="9812" spans="1:123" s="218" customFormat="1"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1">
        <f>ROUND(E9812*F9812,2)</f>
        <v>0</v>
      </c>
    </row>
    <row r="9813" spans="1:123" s="218" customFormat="1"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1">
        <f t="shared" ref="G9813:G9825" si="2945">ROUND(E9813*F9813,2)</f>
        <v>0</v>
      </c>
    </row>
    <row r="9814" spans="1:123" s="218" customFormat="1" ht="24" customHeight="1" x14ac:dyDescent="0.2">
      <c r="A9814" s="213" t="str">
        <f t="shared" si="2941"/>
        <v/>
      </c>
      <c r="B9814" s="211" t="str">
        <f t="shared" si="2944"/>
        <v/>
      </c>
      <c r="C9814" s="212"/>
      <c r="D9814" s="213" t="str">
        <f t="shared" si="2942"/>
        <v/>
      </c>
      <c r="E9814" s="214"/>
      <c r="F9814" s="215">
        <f t="shared" si="2943"/>
        <v>0</v>
      </c>
      <c r="G9814" s="281">
        <f t="shared" si="2945"/>
        <v>0</v>
      </c>
    </row>
    <row r="9815" spans="1:123" s="218" customFormat="1" ht="24" customHeight="1" x14ac:dyDescent="0.2">
      <c r="A9815" s="213" t="str">
        <f t="shared" si="2941"/>
        <v/>
      </c>
      <c r="B9815" s="211" t="str">
        <f t="shared" si="2944"/>
        <v/>
      </c>
      <c r="C9815" s="212"/>
      <c r="D9815" s="213" t="str">
        <f t="shared" si="2942"/>
        <v/>
      </c>
      <c r="E9815" s="214"/>
      <c r="F9815" s="215">
        <f t="shared" si="2943"/>
        <v>0</v>
      </c>
      <c r="G9815" s="281">
        <f t="shared" si="2945"/>
        <v>0</v>
      </c>
    </row>
    <row r="9816" spans="1:123" s="218" customFormat="1" ht="24" customHeight="1" x14ac:dyDescent="0.2">
      <c r="A9816" s="213" t="str">
        <f t="shared" si="2941"/>
        <v/>
      </c>
      <c r="B9816" s="211" t="str">
        <f t="shared" si="2944"/>
        <v/>
      </c>
      <c r="C9816" s="212"/>
      <c r="D9816" s="213" t="str">
        <f t="shared" si="2942"/>
        <v/>
      </c>
      <c r="E9816" s="214"/>
      <c r="F9816" s="215">
        <f t="shared" si="2943"/>
        <v>0</v>
      </c>
      <c r="G9816" s="281">
        <f t="shared" si="2945"/>
        <v>0</v>
      </c>
    </row>
    <row r="9817" spans="1:123" s="218" customFormat="1" ht="24" customHeight="1" x14ac:dyDescent="0.2">
      <c r="A9817" s="213" t="str">
        <f t="shared" si="2941"/>
        <v/>
      </c>
      <c r="B9817" s="211" t="str">
        <f t="shared" si="2944"/>
        <v/>
      </c>
      <c r="C9817" s="212"/>
      <c r="D9817" s="213" t="str">
        <f t="shared" si="2942"/>
        <v/>
      </c>
      <c r="E9817" s="214"/>
      <c r="F9817" s="215">
        <f t="shared" si="2943"/>
        <v>0</v>
      </c>
      <c r="G9817" s="281">
        <f t="shared" si="2945"/>
        <v>0</v>
      </c>
    </row>
    <row r="9818" spans="1:123" s="218" customFormat="1" ht="24" customHeight="1" x14ac:dyDescent="0.2">
      <c r="A9818" s="213" t="str">
        <f t="shared" si="2941"/>
        <v/>
      </c>
      <c r="B9818" s="211" t="str">
        <f t="shared" si="2944"/>
        <v/>
      </c>
      <c r="C9818" s="212"/>
      <c r="D9818" s="213" t="str">
        <f t="shared" si="2942"/>
        <v/>
      </c>
      <c r="E9818" s="214"/>
      <c r="F9818" s="215">
        <f t="shared" si="2943"/>
        <v>0</v>
      </c>
      <c r="G9818" s="281">
        <f t="shared" si="2945"/>
        <v>0</v>
      </c>
    </row>
    <row r="9819" spans="1:123" s="218" customFormat="1" ht="24" customHeight="1" x14ac:dyDescent="0.2">
      <c r="A9819" s="213" t="str">
        <f t="shared" si="2941"/>
        <v/>
      </c>
      <c r="B9819" s="211" t="str">
        <f t="shared" si="2944"/>
        <v/>
      </c>
      <c r="C9819" s="212"/>
      <c r="D9819" s="213" t="str">
        <f t="shared" si="2942"/>
        <v/>
      </c>
      <c r="E9819" s="214"/>
      <c r="F9819" s="215">
        <f t="shared" si="2943"/>
        <v>0</v>
      </c>
      <c r="G9819" s="281">
        <f t="shared" si="2945"/>
        <v>0</v>
      </c>
    </row>
    <row r="9820" spans="1:123" s="218" customFormat="1" ht="24" customHeight="1" x14ac:dyDescent="0.2">
      <c r="A9820" s="213" t="str">
        <f t="shared" si="2941"/>
        <v/>
      </c>
      <c r="B9820" s="211" t="str">
        <f t="shared" si="2944"/>
        <v/>
      </c>
      <c r="C9820" s="212"/>
      <c r="D9820" s="213" t="str">
        <f t="shared" si="2942"/>
        <v/>
      </c>
      <c r="E9820" s="214"/>
      <c r="F9820" s="215">
        <f t="shared" si="2943"/>
        <v>0</v>
      </c>
      <c r="G9820" s="281">
        <f t="shared" si="2945"/>
        <v>0</v>
      </c>
    </row>
    <row r="9821" spans="1:123" s="218" customFormat="1" ht="24" customHeight="1" x14ac:dyDescent="0.2">
      <c r="A9821" s="213" t="str">
        <f t="shared" si="2941"/>
        <v/>
      </c>
      <c r="B9821" s="211" t="str">
        <f t="shared" si="2944"/>
        <v/>
      </c>
      <c r="C9821" s="212"/>
      <c r="D9821" s="213" t="str">
        <f t="shared" si="2942"/>
        <v/>
      </c>
      <c r="E9821" s="214"/>
      <c r="F9821" s="215">
        <f t="shared" si="2943"/>
        <v>0</v>
      </c>
      <c r="G9821" s="281">
        <f t="shared" si="2945"/>
        <v>0</v>
      </c>
    </row>
    <row r="9822" spans="1:123" s="218" customFormat="1" ht="24" customHeight="1" x14ac:dyDescent="0.2">
      <c r="A9822" s="213" t="str">
        <f t="shared" si="2941"/>
        <v/>
      </c>
      <c r="B9822" s="211" t="str">
        <f t="shared" si="2944"/>
        <v/>
      </c>
      <c r="C9822" s="212"/>
      <c r="D9822" s="213" t="str">
        <f t="shared" si="2942"/>
        <v/>
      </c>
      <c r="E9822" s="214"/>
      <c r="F9822" s="215">
        <f t="shared" si="2943"/>
        <v>0</v>
      </c>
      <c r="G9822" s="281">
        <f t="shared" si="2945"/>
        <v>0</v>
      </c>
    </row>
    <row r="9823" spans="1:123" s="218" customFormat="1" ht="24" customHeight="1" x14ac:dyDescent="0.2">
      <c r="A9823" s="213" t="str">
        <f t="shared" si="2941"/>
        <v/>
      </c>
      <c r="B9823" s="211" t="str">
        <f t="shared" si="2944"/>
        <v/>
      </c>
      <c r="C9823" s="212"/>
      <c r="D9823" s="213" t="str">
        <f t="shared" si="2942"/>
        <v/>
      </c>
      <c r="E9823" s="214"/>
      <c r="F9823" s="215">
        <f t="shared" si="2943"/>
        <v>0</v>
      </c>
      <c r="G9823" s="281">
        <f t="shared" si="2945"/>
        <v>0</v>
      </c>
    </row>
    <row r="9824" spans="1:123" s="218" customFormat="1" ht="24" customHeight="1" x14ac:dyDescent="0.2">
      <c r="A9824" s="213" t="str">
        <f t="shared" si="2941"/>
        <v/>
      </c>
      <c r="B9824" s="211" t="str">
        <f t="shared" si="2944"/>
        <v/>
      </c>
      <c r="C9824" s="212"/>
      <c r="D9824" s="213" t="str">
        <f t="shared" si="2942"/>
        <v/>
      </c>
      <c r="E9824" s="214"/>
      <c r="F9824" s="215">
        <f t="shared" si="2943"/>
        <v>0</v>
      </c>
      <c r="G9824" s="281">
        <f t="shared" si="2945"/>
        <v>0</v>
      </c>
    </row>
    <row r="9825" spans="1:7" s="218" customFormat="1" ht="24" customHeight="1" x14ac:dyDescent="0.2">
      <c r="A9825" s="213" t="str">
        <f t="shared" si="2941"/>
        <v/>
      </c>
      <c r="B9825" s="211" t="str">
        <f t="shared" si="2944"/>
        <v/>
      </c>
      <c r="C9825" s="212"/>
      <c r="D9825" s="213" t="str">
        <f t="shared" si="2942"/>
        <v/>
      </c>
      <c r="E9825" s="214"/>
      <c r="F9825" s="216">
        <f t="shared" si="2943"/>
        <v>0</v>
      </c>
      <c r="G9825" s="281">
        <f t="shared" si="2945"/>
        <v>0</v>
      </c>
    </row>
    <row r="9826" spans="1:7" ht="24" customHeight="1" x14ac:dyDescent="0.2">
      <c r="A9826" s="282"/>
      <c r="B9826" s="95"/>
      <c r="C9826" s="95"/>
      <c r="D9826" s="101"/>
      <c r="E9826" s="102"/>
      <c r="F9826" s="268" t="s">
        <v>31</v>
      </c>
      <c r="G9826" s="283">
        <f>SUBTOTAL(9,G9812:G9825)</f>
        <v>0</v>
      </c>
    </row>
    <row r="9827" spans="1:7" ht="24" customHeight="1" x14ac:dyDescent="0.2">
      <c r="A9827" s="282"/>
      <c r="B9827" s="95"/>
      <c r="C9827" s="266" t="s">
        <v>605</v>
      </c>
      <c r="D9827" s="101"/>
      <c r="E9827" s="102"/>
      <c r="F9827" s="103"/>
      <c r="G9827" s="284"/>
    </row>
    <row r="9828" spans="1:7" s="218" customFormat="1"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1">
        <f>ROUND(E9828*F9828,2)</f>
        <v>0</v>
      </c>
    </row>
    <row r="9829" spans="1:7" s="218" customFormat="1" ht="24" customHeight="1" x14ac:dyDescent="0.2">
      <c r="A9829" s="213" t="str">
        <f t="shared" si="2946"/>
        <v/>
      </c>
      <c r="B9829" s="211">
        <f t="shared" si="2947"/>
        <v>0</v>
      </c>
      <c r="C9829" s="212"/>
      <c r="D9829" s="213" t="str">
        <f t="shared" si="2948"/>
        <v/>
      </c>
      <c r="E9829" s="214"/>
      <c r="F9829" s="217">
        <f t="shared" si="2949"/>
        <v>0</v>
      </c>
      <c r="G9829" s="281">
        <f>ROUND(E9829*F9829,2)</f>
        <v>0</v>
      </c>
    </row>
    <row r="9830" spans="1:7" s="218" customFormat="1" ht="24" customHeight="1" x14ac:dyDescent="0.2">
      <c r="A9830" s="213" t="str">
        <f t="shared" si="2946"/>
        <v/>
      </c>
      <c r="B9830" s="211">
        <f t="shared" si="2947"/>
        <v>0</v>
      </c>
      <c r="C9830" s="212"/>
      <c r="D9830" s="213" t="str">
        <f t="shared" si="2948"/>
        <v/>
      </c>
      <c r="E9830" s="214"/>
      <c r="F9830" s="217">
        <f t="shared" si="2949"/>
        <v>0</v>
      </c>
      <c r="G9830" s="281">
        <f t="shared" ref="G9830:G9835" si="2950">ROUND(E9830*F9830,2)</f>
        <v>0</v>
      </c>
    </row>
    <row r="9831" spans="1:7" s="218" customFormat="1" ht="24" customHeight="1" x14ac:dyDescent="0.2">
      <c r="A9831" s="213" t="str">
        <f t="shared" si="2946"/>
        <v/>
      </c>
      <c r="B9831" s="211">
        <f t="shared" si="2947"/>
        <v>0</v>
      </c>
      <c r="C9831" s="212"/>
      <c r="D9831" s="213" t="str">
        <f t="shared" si="2948"/>
        <v/>
      </c>
      <c r="E9831" s="214"/>
      <c r="F9831" s="217">
        <f t="shared" si="2949"/>
        <v>0</v>
      </c>
      <c r="G9831" s="281">
        <f t="shared" si="2950"/>
        <v>0</v>
      </c>
    </row>
    <row r="9832" spans="1:7" s="218" customFormat="1" ht="24" customHeight="1" x14ac:dyDescent="0.2">
      <c r="A9832" s="213" t="str">
        <f t="shared" si="2946"/>
        <v/>
      </c>
      <c r="B9832" s="211">
        <f t="shared" si="2947"/>
        <v>0</v>
      </c>
      <c r="C9832" s="212"/>
      <c r="D9832" s="213" t="str">
        <f t="shared" si="2948"/>
        <v/>
      </c>
      <c r="E9832" s="214"/>
      <c r="F9832" s="215">
        <f t="shared" si="2949"/>
        <v>0</v>
      </c>
      <c r="G9832" s="281">
        <f t="shared" si="2950"/>
        <v>0</v>
      </c>
    </row>
    <row r="9833" spans="1:7" s="218" customFormat="1" ht="24" customHeight="1" x14ac:dyDescent="0.2">
      <c r="A9833" s="213" t="str">
        <f t="shared" si="2946"/>
        <v/>
      </c>
      <c r="B9833" s="211">
        <f t="shared" si="2947"/>
        <v>0</v>
      </c>
      <c r="C9833" s="212"/>
      <c r="D9833" s="213" t="str">
        <f t="shared" si="2948"/>
        <v/>
      </c>
      <c r="E9833" s="214"/>
      <c r="F9833" s="215">
        <f t="shared" si="2949"/>
        <v>0</v>
      </c>
      <c r="G9833" s="281">
        <f t="shared" si="2950"/>
        <v>0</v>
      </c>
    </row>
    <row r="9834" spans="1:7" s="218" customFormat="1" ht="24" customHeight="1" x14ac:dyDescent="0.2">
      <c r="A9834" s="213" t="str">
        <f t="shared" si="2946"/>
        <v/>
      </c>
      <c r="B9834" s="211">
        <f t="shared" si="2947"/>
        <v>0</v>
      </c>
      <c r="C9834" s="212"/>
      <c r="D9834" s="213" t="str">
        <f t="shared" si="2948"/>
        <v/>
      </c>
      <c r="E9834" s="214"/>
      <c r="F9834" s="215">
        <f t="shared" si="2949"/>
        <v>0</v>
      </c>
      <c r="G9834" s="281">
        <f t="shared" si="2950"/>
        <v>0</v>
      </c>
    </row>
    <row r="9835" spans="1:7" s="218" customFormat="1" ht="24" customHeight="1" x14ac:dyDescent="0.2">
      <c r="A9835" s="213" t="str">
        <f t="shared" si="2946"/>
        <v/>
      </c>
      <c r="B9835" s="211">
        <f t="shared" si="2947"/>
        <v>0</v>
      </c>
      <c r="C9835" s="212"/>
      <c r="D9835" s="213" t="str">
        <f t="shared" si="2948"/>
        <v/>
      </c>
      <c r="E9835" s="214"/>
      <c r="F9835" s="215">
        <f t="shared" si="2949"/>
        <v>0</v>
      </c>
      <c r="G9835" s="281">
        <f t="shared" si="2950"/>
        <v>0</v>
      </c>
    </row>
    <row r="9836" spans="1:7" ht="24" customHeight="1" x14ac:dyDescent="0.2">
      <c r="A9836" s="282"/>
      <c r="B9836" s="95"/>
      <c r="C9836" s="95"/>
      <c r="D9836" s="101"/>
      <c r="E9836" s="102"/>
      <c r="F9836" s="268" t="s">
        <v>32</v>
      </c>
      <c r="G9836" s="283">
        <f>SUBTOTAL(9,G9828:G9835)</f>
        <v>0</v>
      </c>
    </row>
    <row r="9837" spans="1:7" ht="24" customHeight="1" x14ac:dyDescent="0.2">
      <c r="A9837" s="282"/>
      <c r="B9837" s="95"/>
      <c r="C9837" s="266" t="s">
        <v>606</v>
      </c>
      <c r="D9837" s="101"/>
      <c r="E9837" s="102"/>
      <c r="F9837" s="103"/>
      <c r="G9837" s="284"/>
    </row>
    <row r="9838" spans="1:7" s="218" customFormat="1"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1">
        <f t="shared" ref="G9838:G9846" si="2955">ROUND(E9838*F9838,2)</f>
        <v>0</v>
      </c>
    </row>
    <row r="9839" spans="1:7" s="218" customFormat="1" ht="24" customHeight="1" x14ac:dyDescent="0.2">
      <c r="A9839" s="213" t="str">
        <f t="shared" si="2951"/>
        <v/>
      </c>
      <c r="B9839" s="211" t="str">
        <f t="shared" si="2952"/>
        <v/>
      </c>
      <c r="C9839" s="212"/>
      <c r="D9839" s="213" t="str">
        <f t="shared" si="2953"/>
        <v/>
      </c>
      <c r="E9839" s="214"/>
      <c r="F9839" s="215">
        <f t="shared" si="2954"/>
        <v>0</v>
      </c>
      <c r="G9839" s="281">
        <f t="shared" si="2955"/>
        <v>0</v>
      </c>
    </row>
    <row r="9840" spans="1:7" s="218" customFormat="1" ht="24" customHeight="1" x14ac:dyDescent="0.2">
      <c r="A9840" s="213" t="str">
        <f t="shared" si="2951"/>
        <v/>
      </c>
      <c r="B9840" s="211" t="str">
        <f t="shared" si="2952"/>
        <v/>
      </c>
      <c r="C9840" s="212"/>
      <c r="D9840" s="213" t="str">
        <f t="shared" si="2953"/>
        <v/>
      </c>
      <c r="E9840" s="214"/>
      <c r="F9840" s="215">
        <f t="shared" si="2954"/>
        <v>0</v>
      </c>
      <c r="G9840" s="281">
        <f t="shared" si="2955"/>
        <v>0</v>
      </c>
    </row>
    <row r="9841" spans="1:7" s="218" customFormat="1" ht="24" customHeight="1" x14ac:dyDescent="0.2">
      <c r="A9841" s="213" t="str">
        <f t="shared" si="2951"/>
        <v/>
      </c>
      <c r="B9841" s="211" t="str">
        <f t="shared" si="2952"/>
        <v/>
      </c>
      <c r="C9841" s="212"/>
      <c r="D9841" s="213" t="str">
        <f t="shared" si="2953"/>
        <v/>
      </c>
      <c r="E9841" s="214"/>
      <c r="F9841" s="215">
        <f t="shared" si="2954"/>
        <v>0</v>
      </c>
      <c r="G9841" s="281">
        <f t="shared" si="2955"/>
        <v>0</v>
      </c>
    </row>
    <row r="9842" spans="1:7" s="218" customFormat="1" ht="24" customHeight="1" x14ac:dyDescent="0.2">
      <c r="A9842" s="213" t="str">
        <f t="shared" si="2951"/>
        <v/>
      </c>
      <c r="B9842" s="211" t="str">
        <f t="shared" si="2952"/>
        <v/>
      </c>
      <c r="C9842" s="212"/>
      <c r="D9842" s="213" t="str">
        <f t="shared" si="2953"/>
        <v/>
      </c>
      <c r="E9842" s="214"/>
      <c r="F9842" s="215">
        <f t="shared" si="2954"/>
        <v>0</v>
      </c>
      <c r="G9842" s="281">
        <f t="shared" si="2955"/>
        <v>0</v>
      </c>
    </row>
    <row r="9843" spans="1:7" s="218" customFormat="1" ht="24" customHeight="1" x14ac:dyDescent="0.2">
      <c r="A9843" s="213" t="str">
        <f t="shared" si="2951"/>
        <v/>
      </c>
      <c r="B9843" s="211" t="str">
        <f t="shared" si="2952"/>
        <v/>
      </c>
      <c r="C9843" s="212"/>
      <c r="D9843" s="213" t="str">
        <f t="shared" si="2953"/>
        <v/>
      </c>
      <c r="E9843" s="214"/>
      <c r="F9843" s="215">
        <f t="shared" si="2954"/>
        <v>0</v>
      </c>
      <c r="G9843" s="281">
        <f t="shared" si="2955"/>
        <v>0</v>
      </c>
    </row>
    <row r="9844" spans="1:7" s="218" customFormat="1" ht="24" customHeight="1" x14ac:dyDescent="0.2">
      <c r="A9844" s="213" t="str">
        <f t="shared" si="2951"/>
        <v/>
      </c>
      <c r="B9844" s="211" t="str">
        <f t="shared" si="2952"/>
        <v/>
      </c>
      <c r="C9844" s="212"/>
      <c r="D9844" s="213" t="str">
        <f t="shared" si="2953"/>
        <v/>
      </c>
      <c r="E9844" s="214"/>
      <c r="F9844" s="215">
        <f t="shared" si="2954"/>
        <v>0</v>
      </c>
      <c r="G9844" s="281">
        <f t="shared" si="2955"/>
        <v>0</v>
      </c>
    </row>
    <row r="9845" spans="1:7" s="218" customFormat="1" ht="24" customHeight="1" x14ac:dyDescent="0.2">
      <c r="A9845" s="213" t="str">
        <f t="shared" si="2951"/>
        <v/>
      </c>
      <c r="B9845" s="211" t="str">
        <f t="shared" si="2952"/>
        <v/>
      </c>
      <c r="C9845" s="212"/>
      <c r="D9845" s="213" t="str">
        <f t="shared" si="2953"/>
        <v/>
      </c>
      <c r="E9845" s="214"/>
      <c r="F9845" s="215">
        <f t="shared" si="2954"/>
        <v>0</v>
      </c>
      <c r="G9845" s="281">
        <f t="shared" si="2955"/>
        <v>0</v>
      </c>
    </row>
    <row r="9846" spans="1:7" s="218" customFormat="1" ht="24" customHeight="1" x14ac:dyDescent="0.2">
      <c r="A9846" s="213" t="str">
        <f t="shared" si="2951"/>
        <v/>
      </c>
      <c r="B9846" s="211" t="str">
        <f t="shared" si="2952"/>
        <v/>
      </c>
      <c r="C9846" s="212"/>
      <c r="D9846" s="213" t="str">
        <f t="shared" si="2953"/>
        <v/>
      </c>
      <c r="E9846" s="214"/>
      <c r="F9846" s="215">
        <f t="shared" si="2954"/>
        <v>0</v>
      </c>
      <c r="G9846" s="281">
        <f t="shared" si="2955"/>
        <v>0</v>
      </c>
    </row>
    <row r="9847" spans="1:7" ht="24" customHeight="1" x14ac:dyDescent="0.2">
      <c r="A9847" s="285"/>
      <c r="B9847" s="101"/>
      <c r="C9847" s="95"/>
      <c r="D9847" s="101"/>
      <c r="E9847" s="102"/>
      <c r="F9847" s="268" t="s">
        <v>33</v>
      </c>
      <c r="G9847" s="283">
        <f>SUBTOTAL(9,G9838:G9846)</f>
        <v>0</v>
      </c>
    </row>
    <row r="9848" spans="1:7" ht="24" customHeight="1" x14ac:dyDescent="0.2">
      <c r="A9848" s="286"/>
      <c r="B9848" s="101"/>
      <c r="C9848" s="95"/>
      <c r="D9848" s="101"/>
      <c r="E9848" s="102"/>
      <c r="F9848" s="103"/>
      <c r="G9848" s="284"/>
    </row>
    <row r="9849" spans="1:7" ht="24" customHeight="1" x14ac:dyDescent="0.2">
      <c r="A9849" s="287" t="str">
        <f>B9807</f>
        <v/>
      </c>
      <c r="B9849" s="288" t="str">
        <f>C9807</f>
        <v/>
      </c>
      <c r="C9849" s="109"/>
      <c r="D9849" s="109" t="s">
        <v>34</v>
      </c>
      <c r="E9849" s="110"/>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7" t="str">
        <f>Comitente</f>
        <v>CA.ME. SAN JUAN SOCIEDAD DEL ESTADO</v>
      </c>
      <c r="C9852" s="92"/>
      <c r="D9852" s="98"/>
      <c r="E9852" s="98"/>
      <c r="F9852" s="99"/>
      <c r="G9852" s="273"/>
    </row>
    <row r="9853" spans="1:7" ht="24" customHeight="1" x14ac:dyDescent="0.2">
      <c r="A9853" s="272" t="s">
        <v>603</v>
      </c>
      <c r="B9853" s="97">
        <f>Contratista</f>
        <v>0</v>
      </c>
      <c r="C9853" s="93"/>
      <c r="D9853" s="93"/>
      <c r="E9853" s="93"/>
      <c r="F9853" s="100"/>
      <c r="G9853" s="274"/>
    </row>
    <row r="9854" spans="1:7" ht="24" customHeight="1" x14ac:dyDescent="0.2">
      <c r="A9854" s="272" t="s">
        <v>24</v>
      </c>
      <c r="B9854" s="97" t="str">
        <f>Obra</f>
        <v>CIERRE PERIMETRAL - OBRA CIVIL Ca.Me. SAN JUAN S.E.</v>
      </c>
      <c r="C9854" s="93"/>
      <c r="D9854" s="93"/>
      <c r="E9854" s="93"/>
      <c r="F9854" s="100" t="s">
        <v>38</v>
      </c>
      <c r="G9854" s="275">
        <f>Fecha_Base</f>
        <v>44711</v>
      </c>
    </row>
    <row r="9855" spans="1:7" ht="24" customHeight="1" x14ac:dyDescent="0.2">
      <c r="A9855" s="276" t="s">
        <v>601</v>
      </c>
      <c r="B9855" s="94" t="str">
        <f>Ubicación</f>
        <v>DEPARTAMENTO SARMIENTO</v>
      </c>
      <c r="C9855" s="94"/>
      <c r="D9855" s="101"/>
      <c r="E9855" s="102"/>
      <c r="F9855" s="103"/>
      <c r="G9855" s="277"/>
    </row>
    <row r="9856" spans="1:7" ht="24" customHeight="1" x14ac:dyDescent="0.2">
      <c r="A9856" s="276" t="s">
        <v>39</v>
      </c>
      <c r="B9856" s="104" t="str">
        <f>IFERROR(VALUE(LEFT(B9857,FIND(".",B9857)-1)),"")</f>
        <v/>
      </c>
      <c r="C9856" s="95" t="str">
        <f>IFERROR(VLOOKUP(B9856,Tabla_CyP,2,FALSE),"")</f>
        <v/>
      </c>
      <c r="D9856" s="95"/>
      <c r="E9856" s="102"/>
      <c r="F9856" s="103"/>
      <c r="G9856" s="277"/>
    </row>
    <row r="9857" spans="1:123" ht="24" customHeight="1" x14ac:dyDescent="0.2">
      <c r="A9857" s="276" t="s">
        <v>25</v>
      </c>
      <c r="B9857" s="105" t="str">
        <f>IFERROR(VLOOKUP(COUNTIF($A$1:A9857,"ANALISIS DE PRECIOS"),Tabla_NumeroItem,2,FALSE),"")</f>
        <v/>
      </c>
      <c r="C9857" s="95" t="str">
        <f>IFERROR(VLOOKUP(B9857,Tabla_CyP,2,FALSE),"")</f>
        <v/>
      </c>
      <c r="D9857" s="101"/>
      <c r="E9857" s="102"/>
      <c r="F9857" s="100" t="s">
        <v>26</v>
      </c>
      <c r="G9857" s="278" t="str">
        <f>IFERROR(VLOOKUP(B9857,Tabla_CyP,4,FALSE),"")</f>
        <v/>
      </c>
    </row>
    <row r="9858" spans="1:123" ht="24" customHeight="1" x14ac:dyDescent="0.2">
      <c r="A9858" s="276"/>
      <c r="B9858" s="94"/>
      <c r="C9858" s="95"/>
      <c r="D9858" s="101"/>
      <c r="E9858" s="102"/>
      <c r="F9858" s="103"/>
      <c r="G9858" s="277"/>
    </row>
    <row r="9859" spans="1:123" ht="24" customHeight="1" x14ac:dyDescent="0.2">
      <c r="A9859" s="378" t="s">
        <v>507</v>
      </c>
      <c r="B9859" s="379"/>
      <c r="C9859" s="380" t="s">
        <v>0</v>
      </c>
      <c r="D9859" s="380" t="s">
        <v>27</v>
      </c>
      <c r="E9859" s="386" t="s">
        <v>28</v>
      </c>
      <c r="F9859" s="388" t="s">
        <v>29</v>
      </c>
      <c r="G9859" s="388" t="s">
        <v>30</v>
      </c>
    </row>
    <row r="9860" spans="1:123" s="107" customFormat="1" ht="24" customHeight="1" x14ac:dyDescent="0.2">
      <c r="A9860" s="106" t="s">
        <v>508</v>
      </c>
      <c r="B9860" s="106" t="s">
        <v>509</v>
      </c>
      <c r="C9860" s="381"/>
      <c r="D9860" s="381"/>
      <c r="E9860" s="387"/>
      <c r="F9860" s="389"/>
      <c r="G9860" s="389"/>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customHeight="1" x14ac:dyDescent="0.2">
      <c r="A9861" s="279"/>
      <c r="B9861" s="108"/>
      <c r="C9861" s="267" t="s">
        <v>604</v>
      </c>
      <c r="D9861" s="109"/>
      <c r="E9861" s="110"/>
      <c r="F9861" s="111"/>
      <c r="G9861" s="280"/>
    </row>
    <row r="9862" spans="1:123" s="218" customFormat="1"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1">
        <f>ROUND(E9862*F9862,2)</f>
        <v>0</v>
      </c>
    </row>
    <row r="9863" spans="1:123" s="218" customFormat="1"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1">
        <f t="shared" ref="G9863:G9875" si="2960">ROUND(E9863*F9863,2)</f>
        <v>0</v>
      </c>
    </row>
    <row r="9864" spans="1:123" s="218" customFormat="1" ht="24" customHeight="1" x14ac:dyDescent="0.2">
      <c r="A9864" s="213" t="str">
        <f t="shared" si="2956"/>
        <v/>
      </c>
      <c r="B9864" s="211" t="str">
        <f t="shared" si="2959"/>
        <v/>
      </c>
      <c r="C9864" s="212"/>
      <c r="D9864" s="213" t="str">
        <f t="shared" si="2957"/>
        <v/>
      </c>
      <c r="E9864" s="214"/>
      <c r="F9864" s="215">
        <f t="shared" si="2958"/>
        <v>0</v>
      </c>
      <c r="G9864" s="281">
        <f t="shared" si="2960"/>
        <v>0</v>
      </c>
    </row>
    <row r="9865" spans="1:123" s="218" customFormat="1" ht="24" customHeight="1" x14ac:dyDescent="0.2">
      <c r="A9865" s="213" t="str">
        <f t="shared" si="2956"/>
        <v/>
      </c>
      <c r="B9865" s="211" t="str">
        <f t="shared" si="2959"/>
        <v/>
      </c>
      <c r="C9865" s="212"/>
      <c r="D9865" s="213" t="str">
        <f t="shared" si="2957"/>
        <v/>
      </c>
      <c r="E9865" s="214"/>
      <c r="F9865" s="215">
        <f t="shared" si="2958"/>
        <v>0</v>
      </c>
      <c r="G9865" s="281">
        <f t="shared" si="2960"/>
        <v>0</v>
      </c>
    </row>
    <row r="9866" spans="1:123" s="218" customFormat="1" ht="24" customHeight="1" x14ac:dyDescent="0.2">
      <c r="A9866" s="213" t="str">
        <f t="shared" si="2956"/>
        <v/>
      </c>
      <c r="B9866" s="211" t="str">
        <f t="shared" si="2959"/>
        <v/>
      </c>
      <c r="C9866" s="212"/>
      <c r="D9866" s="213" t="str">
        <f t="shared" si="2957"/>
        <v/>
      </c>
      <c r="E9866" s="214"/>
      <c r="F9866" s="215">
        <f t="shared" si="2958"/>
        <v>0</v>
      </c>
      <c r="G9866" s="281">
        <f t="shared" si="2960"/>
        <v>0</v>
      </c>
    </row>
    <row r="9867" spans="1:123" s="218" customFormat="1" ht="24" customHeight="1" x14ac:dyDescent="0.2">
      <c r="A9867" s="213" t="str">
        <f t="shared" si="2956"/>
        <v/>
      </c>
      <c r="B9867" s="211" t="str">
        <f t="shared" si="2959"/>
        <v/>
      </c>
      <c r="C9867" s="212"/>
      <c r="D9867" s="213" t="str">
        <f t="shared" si="2957"/>
        <v/>
      </c>
      <c r="E9867" s="214"/>
      <c r="F9867" s="215">
        <f t="shared" si="2958"/>
        <v>0</v>
      </c>
      <c r="G9867" s="281">
        <f t="shared" si="2960"/>
        <v>0</v>
      </c>
    </row>
    <row r="9868" spans="1:123" s="218" customFormat="1" ht="24" customHeight="1" x14ac:dyDescent="0.2">
      <c r="A9868" s="213" t="str">
        <f t="shared" si="2956"/>
        <v/>
      </c>
      <c r="B9868" s="211" t="str">
        <f t="shared" si="2959"/>
        <v/>
      </c>
      <c r="C9868" s="212"/>
      <c r="D9868" s="213" t="str">
        <f t="shared" si="2957"/>
        <v/>
      </c>
      <c r="E9868" s="214"/>
      <c r="F9868" s="215">
        <f t="shared" si="2958"/>
        <v>0</v>
      </c>
      <c r="G9868" s="281">
        <f t="shared" si="2960"/>
        <v>0</v>
      </c>
    </row>
    <row r="9869" spans="1:123" s="218" customFormat="1" ht="24" customHeight="1" x14ac:dyDescent="0.2">
      <c r="A9869" s="213" t="str">
        <f t="shared" si="2956"/>
        <v/>
      </c>
      <c r="B9869" s="211" t="str">
        <f t="shared" si="2959"/>
        <v/>
      </c>
      <c r="C9869" s="212"/>
      <c r="D9869" s="213" t="str">
        <f t="shared" si="2957"/>
        <v/>
      </c>
      <c r="E9869" s="214"/>
      <c r="F9869" s="215">
        <f t="shared" si="2958"/>
        <v>0</v>
      </c>
      <c r="G9869" s="281">
        <f t="shared" si="2960"/>
        <v>0</v>
      </c>
    </row>
    <row r="9870" spans="1:123" s="218" customFormat="1" ht="24" customHeight="1" x14ac:dyDescent="0.2">
      <c r="A9870" s="213" t="str">
        <f t="shared" si="2956"/>
        <v/>
      </c>
      <c r="B9870" s="211" t="str">
        <f t="shared" si="2959"/>
        <v/>
      </c>
      <c r="C9870" s="212"/>
      <c r="D9870" s="213" t="str">
        <f t="shared" si="2957"/>
        <v/>
      </c>
      <c r="E9870" s="214"/>
      <c r="F9870" s="215">
        <f t="shared" si="2958"/>
        <v>0</v>
      </c>
      <c r="G9870" s="281">
        <f t="shared" si="2960"/>
        <v>0</v>
      </c>
    </row>
    <row r="9871" spans="1:123" s="218" customFormat="1" ht="24" customHeight="1" x14ac:dyDescent="0.2">
      <c r="A9871" s="213" t="str">
        <f t="shared" si="2956"/>
        <v/>
      </c>
      <c r="B9871" s="211" t="str">
        <f t="shared" si="2959"/>
        <v/>
      </c>
      <c r="C9871" s="212"/>
      <c r="D9871" s="213" t="str">
        <f t="shared" si="2957"/>
        <v/>
      </c>
      <c r="E9871" s="214"/>
      <c r="F9871" s="215">
        <f t="shared" si="2958"/>
        <v>0</v>
      </c>
      <c r="G9871" s="281">
        <f t="shared" si="2960"/>
        <v>0</v>
      </c>
    </row>
    <row r="9872" spans="1:123" s="218" customFormat="1" ht="24" customHeight="1" x14ac:dyDescent="0.2">
      <c r="A9872" s="213" t="str">
        <f t="shared" si="2956"/>
        <v/>
      </c>
      <c r="B9872" s="211" t="str">
        <f t="shared" si="2959"/>
        <v/>
      </c>
      <c r="C9872" s="212"/>
      <c r="D9872" s="213" t="str">
        <f t="shared" si="2957"/>
        <v/>
      </c>
      <c r="E9872" s="214"/>
      <c r="F9872" s="215">
        <f t="shared" si="2958"/>
        <v>0</v>
      </c>
      <c r="G9872" s="281">
        <f t="shared" si="2960"/>
        <v>0</v>
      </c>
    </row>
    <row r="9873" spans="1:7" s="218" customFormat="1" ht="24" customHeight="1" x14ac:dyDescent="0.2">
      <c r="A9873" s="213" t="str">
        <f t="shared" si="2956"/>
        <v/>
      </c>
      <c r="B9873" s="211" t="str">
        <f t="shared" si="2959"/>
        <v/>
      </c>
      <c r="C9873" s="212"/>
      <c r="D9873" s="213" t="str">
        <f t="shared" si="2957"/>
        <v/>
      </c>
      <c r="E9873" s="214"/>
      <c r="F9873" s="215">
        <f t="shared" si="2958"/>
        <v>0</v>
      </c>
      <c r="G9873" s="281">
        <f t="shared" si="2960"/>
        <v>0</v>
      </c>
    </row>
    <row r="9874" spans="1:7" s="218" customFormat="1" ht="24" customHeight="1" x14ac:dyDescent="0.2">
      <c r="A9874" s="213" t="str">
        <f t="shared" si="2956"/>
        <v/>
      </c>
      <c r="B9874" s="211" t="str">
        <f t="shared" si="2959"/>
        <v/>
      </c>
      <c r="C9874" s="212"/>
      <c r="D9874" s="213" t="str">
        <f t="shared" si="2957"/>
        <v/>
      </c>
      <c r="E9874" s="214"/>
      <c r="F9874" s="215">
        <f t="shared" si="2958"/>
        <v>0</v>
      </c>
      <c r="G9874" s="281">
        <f t="shared" si="2960"/>
        <v>0</v>
      </c>
    </row>
    <row r="9875" spans="1:7" s="218" customFormat="1" ht="24" customHeight="1" x14ac:dyDescent="0.2">
      <c r="A9875" s="213" t="str">
        <f t="shared" si="2956"/>
        <v/>
      </c>
      <c r="B9875" s="211" t="str">
        <f t="shared" si="2959"/>
        <v/>
      </c>
      <c r="C9875" s="212"/>
      <c r="D9875" s="213" t="str">
        <f t="shared" si="2957"/>
        <v/>
      </c>
      <c r="E9875" s="214"/>
      <c r="F9875" s="216">
        <f t="shared" si="2958"/>
        <v>0</v>
      </c>
      <c r="G9875" s="281">
        <f t="shared" si="2960"/>
        <v>0</v>
      </c>
    </row>
    <row r="9876" spans="1:7" ht="24" customHeight="1" x14ac:dyDescent="0.2">
      <c r="A9876" s="282"/>
      <c r="B9876" s="95"/>
      <c r="C9876" s="95"/>
      <c r="D9876" s="101"/>
      <c r="E9876" s="102"/>
      <c r="F9876" s="268" t="s">
        <v>31</v>
      </c>
      <c r="G9876" s="283">
        <f>SUBTOTAL(9,G9862:G9875)</f>
        <v>0</v>
      </c>
    </row>
    <row r="9877" spans="1:7" ht="24" customHeight="1" x14ac:dyDescent="0.2">
      <c r="A9877" s="282"/>
      <c r="B9877" s="95"/>
      <c r="C9877" s="266" t="s">
        <v>605</v>
      </c>
      <c r="D9877" s="101"/>
      <c r="E9877" s="102"/>
      <c r="F9877" s="103"/>
      <c r="G9877" s="284"/>
    </row>
    <row r="9878" spans="1:7" s="218" customFormat="1"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1">
        <f>ROUND(E9878*F9878,2)</f>
        <v>0</v>
      </c>
    </row>
    <row r="9879" spans="1:7" s="218" customFormat="1" ht="24" customHeight="1" x14ac:dyDescent="0.2">
      <c r="A9879" s="213" t="str">
        <f t="shared" si="2961"/>
        <v/>
      </c>
      <c r="B9879" s="211">
        <f t="shared" si="2962"/>
        <v>0</v>
      </c>
      <c r="C9879" s="212"/>
      <c r="D9879" s="213" t="str">
        <f t="shared" si="2963"/>
        <v/>
      </c>
      <c r="E9879" s="214"/>
      <c r="F9879" s="217">
        <f t="shared" si="2964"/>
        <v>0</v>
      </c>
      <c r="G9879" s="281">
        <f>ROUND(E9879*F9879,2)</f>
        <v>0</v>
      </c>
    </row>
    <row r="9880" spans="1:7" s="218" customFormat="1" ht="24" customHeight="1" x14ac:dyDescent="0.2">
      <c r="A9880" s="213" t="str">
        <f t="shared" si="2961"/>
        <v/>
      </c>
      <c r="B9880" s="211">
        <f t="shared" si="2962"/>
        <v>0</v>
      </c>
      <c r="C9880" s="212"/>
      <c r="D9880" s="213" t="str">
        <f t="shared" si="2963"/>
        <v/>
      </c>
      <c r="E9880" s="214"/>
      <c r="F9880" s="217">
        <f t="shared" si="2964"/>
        <v>0</v>
      </c>
      <c r="G9880" s="281">
        <f t="shared" ref="G9880:G9885" si="2965">ROUND(E9880*F9880,2)</f>
        <v>0</v>
      </c>
    </row>
    <row r="9881" spans="1:7" s="218" customFormat="1" ht="24" customHeight="1" x14ac:dyDescent="0.2">
      <c r="A9881" s="213" t="str">
        <f t="shared" si="2961"/>
        <v/>
      </c>
      <c r="B9881" s="211">
        <f t="shared" si="2962"/>
        <v>0</v>
      </c>
      <c r="C9881" s="212"/>
      <c r="D9881" s="213" t="str">
        <f t="shared" si="2963"/>
        <v/>
      </c>
      <c r="E9881" s="214"/>
      <c r="F9881" s="217">
        <f t="shared" si="2964"/>
        <v>0</v>
      </c>
      <c r="G9881" s="281">
        <f t="shared" si="2965"/>
        <v>0</v>
      </c>
    </row>
    <row r="9882" spans="1:7" s="218" customFormat="1" ht="24" customHeight="1" x14ac:dyDescent="0.2">
      <c r="A9882" s="213" t="str">
        <f t="shared" si="2961"/>
        <v/>
      </c>
      <c r="B9882" s="211">
        <f t="shared" si="2962"/>
        <v>0</v>
      </c>
      <c r="C9882" s="212"/>
      <c r="D9882" s="213" t="str">
        <f t="shared" si="2963"/>
        <v/>
      </c>
      <c r="E9882" s="214"/>
      <c r="F9882" s="215">
        <f t="shared" si="2964"/>
        <v>0</v>
      </c>
      <c r="G9882" s="281">
        <f t="shared" si="2965"/>
        <v>0</v>
      </c>
    </row>
    <row r="9883" spans="1:7" s="218" customFormat="1" ht="24" customHeight="1" x14ac:dyDescent="0.2">
      <c r="A9883" s="213" t="str">
        <f t="shared" si="2961"/>
        <v/>
      </c>
      <c r="B9883" s="211">
        <f t="shared" si="2962"/>
        <v>0</v>
      </c>
      <c r="C9883" s="212"/>
      <c r="D9883" s="213" t="str">
        <f t="shared" si="2963"/>
        <v/>
      </c>
      <c r="E9883" s="214"/>
      <c r="F9883" s="215">
        <f t="shared" si="2964"/>
        <v>0</v>
      </c>
      <c r="G9883" s="281">
        <f t="shared" si="2965"/>
        <v>0</v>
      </c>
    </row>
    <row r="9884" spans="1:7" s="218" customFormat="1" ht="24" customHeight="1" x14ac:dyDescent="0.2">
      <c r="A9884" s="213" t="str">
        <f t="shared" si="2961"/>
        <v/>
      </c>
      <c r="B9884" s="211">
        <f t="shared" si="2962"/>
        <v>0</v>
      </c>
      <c r="C9884" s="212"/>
      <c r="D9884" s="213" t="str">
        <f t="shared" si="2963"/>
        <v/>
      </c>
      <c r="E9884" s="214"/>
      <c r="F9884" s="215">
        <f t="shared" si="2964"/>
        <v>0</v>
      </c>
      <c r="G9884" s="281">
        <f t="shared" si="2965"/>
        <v>0</v>
      </c>
    </row>
    <row r="9885" spans="1:7" s="218" customFormat="1" ht="24" customHeight="1" x14ac:dyDescent="0.2">
      <c r="A9885" s="213" t="str">
        <f t="shared" si="2961"/>
        <v/>
      </c>
      <c r="B9885" s="211">
        <f t="shared" si="2962"/>
        <v>0</v>
      </c>
      <c r="C9885" s="212"/>
      <c r="D9885" s="213" t="str">
        <f t="shared" si="2963"/>
        <v/>
      </c>
      <c r="E9885" s="214"/>
      <c r="F9885" s="215">
        <f t="shared" si="2964"/>
        <v>0</v>
      </c>
      <c r="G9885" s="281">
        <f t="shared" si="2965"/>
        <v>0</v>
      </c>
    </row>
    <row r="9886" spans="1:7" ht="24" customHeight="1" x14ac:dyDescent="0.2">
      <c r="A9886" s="282"/>
      <c r="B9886" s="95"/>
      <c r="C9886" s="95"/>
      <c r="D9886" s="101"/>
      <c r="E9886" s="102"/>
      <c r="F9886" s="268" t="s">
        <v>32</v>
      </c>
      <c r="G9886" s="283">
        <f>SUBTOTAL(9,G9878:G9885)</f>
        <v>0</v>
      </c>
    </row>
    <row r="9887" spans="1:7" ht="24" customHeight="1" x14ac:dyDescent="0.2">
      <c r="A9887" s="282"/>
      <c r="B9887" s="95"/>
      <c r="C9887" s="266" t="s">
        <v>606</v>
      </c>
      <c r="D9887" s="101"/>
      <c r="E9887" s="102"/>
      <c r="F9887" s="103"/>
      <c r="G9887" s="284"/>
    </row>
    <row r="9888" spans="1:7" s="218" customFormat="1"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1">
        <f t="shared" ref="G9888:G9896" si="2970">ROUND(E9888*F9888,2)</f>
        <v>0</v>
      </c>
    </row>
    <row r="9889" spans="1:7" s="218" customFormat="1" ht="24" customHeight="1" x14ac:dyDescent="0.2">
      <c r="A9889" s="213" t="str">
        <f t="shared" si="2966"/>
        <v/>
      </c>
      <c r="B9889" s="211" t="str">
        <f t="shared" si="2967"/>
        <v/>
      </c>
      <c r="C9889" s="212"/>
      <c r="D9889" s="213" t="str">
        <f t="shared" si="2968"/>
        <v/>
      </c>
      <c r="E9889" s="214"/>
      <c r="F9889" s="215">
        <f t="shared" si="2969"/>
        <v>0</v>
      </c>
      <c r="G9889" s="281">
        <f t="shared" si="2970"/>
        <v>0</v>
      </c>
    </row>
    <row r="9890" spans="1:7" s="218" customFormat="1" ht="24" customHeight="1" x14ac:dyDescent="0.2">
      <c r="A9890" s="213" t="str">
        <f t="shared" si="2966"/>
        <v/>
      </c>
      <c r="B9890" s="211" t="str">
        <f t="shared" si="2967"/>
        <v/>
      </c>
      <c r="C9890" s="212"/>
      <c r="D9890" s="213" t="str">
        <f t="shared" si="2968"/>
        <v/>
      </c>
      <c r="E9890" s="214"/>
      <c r="F9890" s="215">
        <f t="shared" si="2969"/>
        <v>0</v>
      </c>
      <c r="G9890" s="281">
        <f t="shared" si="2970"/>
        <v>0</v>
      </c>
    </row>
    <row r="9891" spans="1:7" s="218" customFormat="1" ht="24" customHeight="1" x14ac:dyDescent="0.2">
      <c r="A9891" s="213" t="str">
        <f t="shared" si="2966"/>
        <v/>
      </c>
      <c r="B9891" s="211" t="str">
        <f t="shared" si="2967"/>
        <v/>
      </c>
      <c r="C9891" s="212"/>
      <c r="D9891" s="213" t="str">
        <f t="shared" si="2968"/>
        <v/>
      </c>
      <c r="E9891" s="214"/>
      <c r="F9891" s="215">
        <f t="shared" si="2969"/>
        <v>0</v>
      </c>
      <c r="G9891" s="281">
        <f t="shared" si="2970"/>
        <v>0</v>
      </c>
    </row>
    <row r="9892" spans="1:7" s="218" customFormat="1" ht="24" customHeight="1" x14ac:dyDescent="0.2">
      <c r="A9892" s="213" t="str">
        <f t="shared" si="2966"/>
        <v/>
      </c>
      <c r="B9892" s="211" t="str">
        <f t="shared" si="2967"/>
        <v/>
      </c>
      <c r="C9892" s="212"/>
      <c r="D9892" s="213" t="str">
        <f t="shared" si="2968"/>
        <v/>
      </c>
      <c r="E9892" s="214"/>
      <c r="F9892" s="215">
        <f t="shared" si="2969"/>
        <v>0</v>
      </c>
      <c r="G9892" s="281">
        <f t="shared" si="2970"/>
        <v>0</v>
      </c>
    </row>
    <row r="9893" spans="1:7" s="218" customFormat="1" ht="24" customHeight="1" x14ac:dyDescent="0.2">
      <c r="A9893" s="213" t="str">
        <f t="shared" si="2966"/>
        <v/>
      </c>
      <c r="B9893" s="211" t="str">
        <f t="shared" si="2967"/>
        <v/>
      </c>
      <c r="C9893" s="212"/>
      <c r="D9893" s="213" t="str">
        <f t="shared" si="2968"/>
        <v/>
      </c>
      <c r="E9893" s="214"/>
      <c r="F9893" s="215">
        <f t="shared" si="2969"/>
        <v>0</v>
      </c>
      <c r="G9893" s="281">
        <f t="shared" si="2970"/>
        <v>0</v>
      </c>
    </row>
    <row r="9894" spans="1:7" s="218" customFormat="1" ht="24" customHeight="1" x14ac:dyDescent="0.2">
      <c r="A9894" s="213" t="str">
        <f t="shared" si="2966"/>
        <v/>
      </c>
      <c r="B9894" s="211" t="str">
        <f t="shared" si="2967"/>
        <v/>
      </c>
      <c r="C9894" s="212"/>
      <c r="D9894" s="213" t="str">
        <f t="shared" si="2968"/>
        <v/>
      </c>
      <c r="E9894" s="214"/>
      <c r="F9894" s="215">
        <f t="shared" si="2969"/>
        <v>0</v>
      </c>
      <c r="G9894" s="281">
        <f t="shared" si="2970"/>
        <v>0</v>
      </c>
    </row>
    <row r="9895" spans="1:7" s="218" customFormat="1" ht="24" customHeight="1" x14ac:dyDescent="0.2">
      <c r="A9895" s="213" t="str">
        <f t="shared" si="2966"/>
        <v/>
      </c>
      <c r="B9895" s="211" t="str">
        <f t="shared" si="2967"/>
        <v/>
      </c>
      <c r="C9895" s="212"/>
      <c r="D9895" s="213" t="str">
        <f t="shared" si="2968"/>
        <v/>
      </c>
      <c r="E9895" s="214"/>
      <c r="F9895" s="215">
        <f t="shared" si="2969"/>
        <v>0</v>
      </c>
      <c r="G9895" s="281">
        <f t="shared" si="2970"/>
        <v>0</v>
      </c>
    </row>
    <row r="9896" spans="1:7" s="218" customFormat="1" ht="24" customHeight="1" x14ac:dyDescent="0.2">
      <c r="A9896" s="213" t="str">
        <f t="shared" si="2966"/>
        <v/>
      </c>
      <c r="B9896" s="211" t="str">
        <f t="shared" si="2967"/>
        <v/>
      </c>
      <c r="C9896" s="212"/>
      <c r="D9896" s="213" t="str">
        <f t="shared" si="2968"/>
        <v/>
      </c>
      <c r="E9896" s="214"/>
      <c r="F9896" s="215">
        <f t="shared" si="2969"/>
        <v>0</v>
      </c>
      <c r="G9896" s="281">
        <f t="shared" si="2970"/>
        <v>0</v>
      </c>
    </row>
    <row r="9897" spans="1:7" ht="24" customHeight="1" x14ac:dyDescent="0.2">
      <c r="A9897" s="285"/>
      <c r="B9897" s="101"/>
      <c r="C9897" s="95"/>
      <c r="D9897" s="101"/>
      <c r="E9897" s="102"/>
      <c r="F9897" s="268" t="s">
        <v>33</v>
      </c>
      <c r="G9897" s="283">
        <f>SUBTOTAL(9,G9888:G9896)</f>
        <v>0</v>
      </c>
    </row>
    <row r="9898" spans="1:7" ht="24" customHeight="1" x14ac:dyDescent="0.2">
      <c r="A9898" s="286"/>
      <c r="B9898" s="101"/>
      <c r="C9898" s="95"/>
      <c r="D9898" s="101"/>
      <c r="E9898" s="102"/>
      <c r="F9898" s="103"/>
      <c r="G9898" s="284"/>
    </row>
    <row r="9899" spans="1:7" ht="24" customHeight="1" x14ac:dyDescent="0.2">
      <c r="A9899" s="287" t="str">
        <f>B9857</f>
        <v/>
      </c>
      <c r="B9899" s="288" t="str">
        <f>C9857</f>
        <v/>
      </c>
      <c r="C9899" s="109"/>
      <c r="D9899" s="109" t="s">
        <v>34</v>
      </c>
      <c r="E9899" s="110"/>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7" t="str">
        <f>Comitente</f>
        <v>CA.ME. SAN JUAN SOCIEDAD DEL ESTADO</v>
      </c>
      <c r="C9902" s="92"/>
      <c r="D9902" s="98"/>
      <c r="E9902" s="98"/>
      <c r="F9902" s="99"/>
      <c r="G9902" s="273"/>
    </row>
    <row r="9903" spans="1:7" ht="24" customHeight="1" x14ac:dyDescent="0.2">
      <c r="A9903" s="272" t="s">
        <v>603</v>
      </c>
      <c r="B9903" s="97">
        <f>Contratista</f>
        <v>0</v>
      </c>
      <c r="C9903" s="93"/>
      <c r="D9903" s="93"/>
      <c r="E9903" s="93"/>
      <c r="F9903" s="100"/>
      <c r="G9903" s="274"/>
    </row>
    <row r="9904" spans="1:7" ht="24" customHeight="1" x14ac:dyDescent="0.2">
      <c r="A9904" s="272" t="s">
        <v>24</v>
      </c>
      <c r="B9904" s="97" t="str">
        <f>Obra</f>
        <v>CIERRE PERIMETRAL - OBRA CIVIL Ca.Me. SAN JUAN S.E.</v>
      </c>
      <c r="C9904" s="93"/>
      <c r="D9904" s="93"/>
      <c r="E9904" s="93"/>
      <c r="F9904" s="100" t="s">
        <v>38</v>
      </c>
      <c r="G9904" s="275">
        <f>Fecha_Base</f>
        <v>44711</v>
      </c>
    </row>
    <row r="9905" spans="1:123" ht="24" customHeight="1" x14ac:dyDescent="0.2">
      <c r="A9905" s="276" t="s">
        <v>601</v>
      </c>
      <c r="B9905" s="94" t="str">
        <f>Ubicación</f>
        <v>DEPARTAMENTO SARMIENTO</v>
      </c>
      <c r="C9905" s="94"/>
      <c r="D9905" s="101"/>
      <c r="E9905" s="102"/>
      <c r="F9905" s="103"/>
      <c r="G9905" s="277"/>
    </row>
    <row r="9906" spans="1:123" ht="24" customHeight="1" x14ac:dyDescent="0.2">
      <c r="A9906" s="276" t="s">
        <v>39</v>
      </c>
      <c r="B9906" s="104" t="str">
        <f>IFERROR(VALUE(LEFT(B9907,FIND(".",B9907)-1)),"")</f>
        <v/>
      </c>
      <c r="C9906" s="95" t="str">
        <f>IFERROR(VLOOKUP(B9906,Tabla_CyP,2,FALSE),"")</f>
        <v/>
      </c>
      <c r="D9906" s="95"/>
      <c r="E9906" s="102"/>
      <c r="F9906" s="103"/>
      <c r="G9906" s="277"/>
    </row>
    <row r="9907" spans="1:123" ht="24" customHeight="1" x14ac:dyDescent="0.2">
      <c r="A9907" s="276" t="s">
        <v>25</v>
      </c>
      <c r="B9907" s="105" t="str">
        <f>IFERROR(VLOOKUP(COUNTIF($A$1:A9907,"ANALISIS DE PRECIOS"),Tabla_NumeroItem,2,FALSE),"")</f>
        <v/>
      </c>
      <c r="C9907" s="95" t="str">
        <f>IFERROR(VLOOKUP(B9907,Tabla_CyP,2,FALSE),"")</f>
        <v/>
      </c>
      <c r="D9907" s="101"/>
      <c r="E9907" s="102"/>
      <c r="F9907" s="100" t="s">
        <v>26</v>
      </c>
      <c r="G9907" s="278" t="str">
        <f>IFERROR(VLOOKUP(B9907,Tabla_CyP,4,FALSE),"")</f>
        <v/>
      </c>
    </row>
    <row r="9908" spans="1:123" ht="24" customHeight="1" x14ac:dyDescent="0.2">
      <c r="A9908" s="276"/>
      <c r="B9908" s="94"/>
      <c r="C9908" s="95"/>
      <c r="D9908" s="101"/>
      <c r="E9908" s="102"/>
      <c r="F9908" s="103"/>
      <c r="G9908" s="277"/>
    </row>
    <row r="9909" spans="1:123" ht="24" customHeight="1" x14ac:dyDescent="0.2">
      <c r="A9909" s="378" t="s">
        <v>507</v>
      </c>
      <c r="B9909" s="379"/>
      <c r="C9909" s="380" t="s">
        <v>0</v>
      </c>
      <c r="D9909" s="380" t="s">
        <v>27</v>
      </c>
      <c r="E9909" s="386" t="s">
        <v>28</v>
      </c>
      <c r="F9909" s="388" t="s">
        <v>29</v>
      </c>
      <c r="G9909" s="388" t="s">
        <v>30</v>
      </c>
    </row>
    <row r="9910" spans="1:123" s="107" customFormat="1" ht="24" customHeight="1" x14ac:dyDescent="0.2">
      <c r="A9910" s="106" t="s">
        <v>508</v>
      </c>
      <c r="B9910" s="106" t="s">
        <v>509</v>
      </c>
      <c r="C9910" s="381"/>
      <c r="D9910" s="381"/>
      <c r="E9910" s="387"/>
      <c r="F9910" s="389"/>
      <c r="G9910" s="389"/>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customHeight="1" x14ac:dyDescent="0.2">
      <c r="A9911" s="279"/>
      <c r="B9911" s="108"/>
      <c r="C9911" s="267" t="s">
        <v>604</v>
      </c>
      <c r="D9911" s="109"/>
      <c r="E9911" s="110"/>
      <c r="F9911" s="111"/>
      <c r="G9911" s="280"/>
    </row>
    <row r="9912" spans="1:123" s="218" customFormat="1"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1">
        <f>ROUND(E9912*F9912,2)</f>
        <v>0</v>
      </c>
    </row>
    <row r="9913" spans="1:123" s="218" customFormat="1"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1">
        <f t="shared" ref="G9913:G9925" si="2975">ROUND(E9913*F9913,2)</f>
        <v>0</v>
      </c>
    </row>
    <row r="9914" spans="1:123" s="218" customFormat="1" ht="24" customHeight="1" x14ac:dyDescent="0.2">
      <c r="A9914" s="213" t="str">
        <f t="shared" si="2971"/>
        <v/>
      </c>
      <c r="B9914" s="211" t="str">
        <f t="shared" si="2974"/>
        <v/>
      </c>
      <c r="C9914" s="212"/>
      <c r="D9914" s="213" t="str">
        <f t="shared" si="2972"/>
        <v/>
      </c>
      <c r="E9914" s="214"/>
      <c r="F9914" s="215">
        <f t="shared" si="2973"/>
        <v>0</v>
      </c>
      <c r="G9914" s="281">
        <f t="shared" si="2975"/>
        <v>0</v>
      </c>
    </row>
    <row r="9915" spans="1:123" s="218" customFormat="1" ht="24" customHeight="1" x14ac:dyDescent="0.2">
      <c r="A9915" s="213" t="str">
        <f t="shared" si="2971"/>
        <v/>
      </c>
      <c r="B9915" s="211" t="str">
        <f t="shared" si="2974"/>
        <v/>
      </c>
      <c r="C9915" s="212"/>
      <c r="D9915" s="213" t="str">
        <f t="shared" si="2972"/>
        <v/>
      </c>
      <c r="E9915" s="214"/>
      <c r="F9915" s="215">
        <f t="shared" si="2973"/>
        <v>0</v>
      </c>
      <c r="G9915" s="281">
        <f t="shared" si="2975"/>
        <v>0</v>
      </c>
    </row>
    <row r="9916" spans="1:123" s="218" customFormat="1" ht="24" customHeight="1" x14ac:dyDescent="0.2">
      <c r="A9916" s="213" t="str">
        <f t="shared" si="2971"/>
        <v/>
      </c>
      <c r="B9916" s="211" t="str">
        <f t="shared" si="2974"/>
        <v/>
      </c>
      <c r="C9916" s="212"/>
      <c r="D9916" s="213" t="str">
        <f t="shared" si="2972"/>
        <v/>
      </c>
      <c r="E9916" s="214"/>
      <c r="F9916" s="215">
        <f t="shared" si="2973"/>
        <v>0</v>
      </c>
      <c r="G9916" s="281">
        <f t="shared" si="2975"/>
        <v>0</v>
      </c>
    </row>
    <row r="9917" spans="1:123" s="218" customFormat="1" ht="24" customHeight="1" x14ac:dyDescent="0.2">
      <c r="A9917" s="213" t="str">
        <f t="shared" si="2971"/>
        <v/>
      </c>
      <c r="B9917" s="211" t="str">
        <f t="shared" si="2974"/>
        <v/>
      </c>
      <c r="C9917" s="212"/>
      <c r="D9917" s="213" t="str">
        <f t="shared" si="2972"/>
        <v/>
      </c>
      <c r="E9917" s="214"/>
      <c r="F9917" s="215">
        <f t="shared" si="2973"/>
        <v>0</v>
      </c>
      <c r="G9917" s="281">
        <f t="shared" si="2975"/>
        <v>0</v>
      </c>
    </row>
    <row r="9918" spans="1:123" s="218" customFormat="1" ht="24" customHeight="1" x14ac:dyDescent="0.2">
      <c r="A9918" s="213" t="str">
        <f t="shared" si="2971"/>
        <v/>
      </c>
      <c r="B9918" s="211" t="str">
        <f t="shared" si="2974"/>
        <v/>
      </c>
      <c r="C9918" s="212"/>
      <c r="D9918" s="213" t="str">
        <f t="shared" si="2972"/>
        <v/>
      </c>
      <c r="E9918" s="214"/>
      <c r="F9918" s="215">
        <f t="shared" si="2973"/>
        <v>0</v>
      </c>
      <c r="G9918" s="281">
        <f t="shared" si="2975"/>
        <v>0</v>
      </c>
    </row>
    <row r="9919" spans="1:123" s="218" customFormat="1" ht="24" customHeight="1" x14ac:dyDescent="0.2">
      <c r="A9919" s="213" t="str">
        <f t="shared" si="2971"/>
        <v/>
      </c>
      <c r="B9919" s="211" t="str">
        <f t="shared" si="2974"/>
        <v/>
      </c>
      <c r="C9919" s="212"/>
      <c r="D9919" s="213" t="str">
        <f t="shared" si="2972"/>
        <v/>
      </c>
      <c r="E9919" s="214"/>
      <c r="F9919" s="215">
        <f t="shared" si="2973"/>
        <v>0</v>
      </c>
      <c r="G9919" s="281">
        <f t="shared" si="2975"/>
        <v>0</v>
      </c>
    </row>
    <row r="9920" spans="1:123" s="218" customFormat="1" ht="24" customHeight="1" x14ac:dyDescent="0.2">
      <c r="A9920" s="213" t="str">
        <f t="shared" si="2971"/>
        <v/>
      </c>
      <c r="B9920" s="211" t="str">
        <f t="shared" si="2974"/>
        <v/>
      </c>
      <c r="C9920" s="212"/>
      <c r="D9920" s="213" t="str">
        <f t="shared" si="2972"/>
        <v/>
      </c>
      <c r="E9920" s="214"/>
      <c r="F9920" s="215">
        <f t="shared" si="2973"/>
        <v>0</v>
      </c>
      <c r="G9920" s="281">
        <f t="shared" si="2975"/>
        <v>0</v>
      </c>
    </row>
    <row r="9921" spans="1:7" s="218" customFormat="1" ht="24" customHeight="1" x14ac:dyDescent="0.2">
      <c r="A9921" s="213" t="str">
        <f t="shared" si="2971"/>
        <v/>
      </c>
      <c r="B9921" s="211" t="str">
        <f t="shared" si="2974"/>
        <v/>
      </c>
      <c r="C9921" s="212"/>
      <c r="D9921" s="213" t="str">
        <f t="shared" si="2972"/>
        <v/>
      </c>
      <c r="E9921" s="214"/>
      <c r="F9921" s="215">
        <f t="shared" si="2973"/>
        <v>0</v>
      </c>
      <c r="G9921" s="281">
        <f t="shared" si="2975"/>
        <v>0</v>
      </c>
    </row>
    <row r="9922" spans="1:7" s="218" customFormat="1" ht="24" customHeight="1" x14ac:dyDescent="0.2">
      <c r="A9922" s="213" t="str">
        <f t="shared" si="2971"/>
        <v/>
      </c>
      <c r="B9922" s="211" t="str">
        <f t="shared" si="2974"/>
        <v/>
      </c>
      <c r="C9922" s="212"/>
      <c r="D9922" s="213" t="str">
        <f t="shared" si="2972"/>
        <v/>
      </c>
      <c r="E9922" s="214"/>
      <c r="F9922" s="215">
        <f t="shared" si="2973"/>
        <v>0</v>
      </c>
      <c r="G9922" s="281">
        <f t="shared" si="2975"/>
        <v>0</v>
      </c>
    </row>
    <row r="9923" spans="1:7" s="218" customFormat="1" ht="24" customHeight="1" x14ac:dyDescent="0.2">
      <c r="A9923" s="213" t="str">
        <f t="shared" si="2971"/>
        <v/>
      </c>
      <c r="B9923" s="211" t="str">
        <f t="shared" si="2974"/>
        <v/>
      </c>
      <c r="C9923" s="212"/>
      <c r="D9923" s="213" t="str">
        <f t="shared" si="2972"/>
        <v/>
      </c>
      <c r="E9923" s="214"/>
      <c r="F9923" s="215">
        <f t="shared" si="2973"/>
        <v>0</v>
      </c>
      <c r="G9923" s="281">
        <f t="shared" si="2975"/>
        <v>0</v>
      </c>
    </row>
    <row r="9924" spans="1:7" s="218" customFormat="1" ht="24" customHeight="1" x14ac:dyDescent="0.2">
      <c r="A9924" s="213" t="str">
        <f t="shared" si="2971"/>
        <v/>
      </c>
      <c r="B9924" s="211" t="str">
        <f t="shared" si="2974"/>
        <v/>
      </c>
      <c r="C9924" s="212"/>
      <c r="D9924" s="213" t="str">
        <f t="shared" si="2972"/>
        <v/>
      </c>
      <c r="E9924" s="214"/>
      <c r="F9924" s="215">
        <f t="shared" si="2973"/>
        <v>0</v>
      </c>
      <c r="G9924" s="281">
        <f t="shared" si="2975"/>
        <v>0</v>
      </c>
    </row>
    <row r="9925" spans="1:7" s="218" customFormat="1" ht="24" customHeight="1" x14ac:dyDescent="0.2">
      <c r="A9925" s="213" t="str">
        <f t="shared" si="2971"/>
        <v/>
      </c>
      <c r="B9925" s="211" t="str">
        <f t="shared" si="2974"/>
        <v/>
      </c>
      <c r="C9925" s="212"/>
      <c r="D9925" s="213" t="str">
        <f t="shared" si="2972"/>
        <v/>
      </c>
      <c r="E9925" s="214"/>
      <c r="F9925" s="216">
        <f t="shared" si="2973"/>
        <v>0</v>
      </c>
      <c r="G9925" s="281">
        <f t="shared" si="2975"/>
        <v>0</v>
      </c>
    </row>
    <row r="9926" spans="1:7" ht="24" customHeight="1" x14ac:dyDescent="0.2">
      <c r="A9926" s="282"/>
      <c r="B9926" s="95"/>
      <c r="C9926" s="95"/>
      <c r="D9926" s="101"/>
      <c r="E9926" s="102"/>
      <c r="F9926" s="268" t="s">
        <v>31</v>
      </c>
      <c r="G9926" s="283">
        <f>SUBTOTAL(9,G9912:G9925)</f>
        <v>0</v>
      </c>
    </row>
    <row r="9927" spans="1:7" ht="24" customHeight="1" x14ac:dyDescent="0.2">
      <c r="A9927" s="282"/>
      <c r="B9927" s="95"/>
      <c r="C9927" s="266" t="s">
        <v>605</v>
      </c>
      <c r="D9927" s="101"/>
      <c r="E9927" s="102"/>
      <c r="F9927" s="103"/>
      <c r="G9927" s="284"/>
    </row>
    <row r="9928" spans="1:7" s="218" customFormat="1"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1">
        <f>ROUND(E9928*F9928,2)</f>
        <v>0</v>
      </c>
    </row>
    <row r="9929" spans="1:7" s="218" customFormat="1" ht="24" customHeight="1" x14ac:dyDescent="0.2">
      <c r="A9929" s="213" t="str">
        <f t="shared" si="2976"/>
        <v/>
      </c>
      <c r="B9929" s="211">
        <f t="shared" si="2977"/>
        <v>0</v>
      </c>
      <c r="C9929" s="212"/>
      <c r="D9929" s="213" t="str">
        <f t="shared" si="2978"/>
        <v/>
      </c>
      <c r="E9929" s="214"/>
      <c r="F9929" s="217">
        <f t="shared" si="2979"/>
        <v>0</v>
      </c>
      <c r="G9929" s="281">
        <f>ROUND(E9929*F9929,2)</f>
        <v>0</v>
      </c>
    </row>
    <row r="9930" spans="1:7" s="218" customFormat="1" ht="24" customHeight="1" x14ac:dyDescent="0.2">
      <c r="A9930" s="213" t="str">
        <f t="shared" si="2976"/>
        <v/>
      </c>
      <c r="B9930" s="211">
        <f t="shared" si="2977"/>
        <v>0</v>
      </c>
      <c r="C9930" s="212"/>
      <c r="D9930" s="213" t="str">
        <f t="shared" si="2978"/>
        <v/>
      </c>
      <c r="E9930" s="214"/>
      <c r="F9930" s="217">
        <f t="shared" si="2979"/>
        <v>0</v>
      </c>
      <c r="G9930" s="281">
        <f t="shared" ref="G9930:G9935" si="2980">ROUND(E9930*F9930,2)</f>
        <v>0</v>
      </c>
    </row>
    <row r="9931" spans="1:7" s="218" customFormat="1" ht="24" customHeight="1" x14ac:dyDescent="0.2">
      <c r="A9931" s="213" t="str">
        <f t="shared" si="2976"/>
        <v/>
      </c>
      <c r="B9931" s="211">
        <f t="shared" si="2977"/>
        <v>0</v>
      </c>
      <c r="C9931" s="212"/>
      <c r="D9931" s="213" t="str">
        <f t="shared" si="2978"/>
        <v/>
      </c>
      <c r="E9931" s="214"/>
      <c r="F9931" s="217">
        <f t="shared" si="2979"/>
        <v>0</v>
      </c>
      <c r="G9931" s="281">
        <f t="shared" si="2980"/>
        <v>0</v>
      </c>
    </row>
    <row r="9932" spans="1:7" s="218" customFormat="1" ht="24" customHeight="1" x14ac:dyDescent="0.2">
      <c r="A9932" s="213" t="str">
        <f t="shared" si="2976"/>
        <v/>
      </c>
      <c r="B9932" s="211">
        <f t="shared" si="2977"/>
        <v>0</v>
      </c>
      <c r="C9932" s="212"/>
      <c r="D9932" s="213" t="str">
        <f t="shared" si="2978"/>
        <v/>
      </c>
      <c r="E9932" s="214"/>
      <c r="F9932" s="215">
        <f t="shared" si="2979"/>
        <v>0</v>
      </c>
      <c r="G9932" s="281">
        <f t="shared" si="2980"/>
        <v>0</v>
      </c>
    </row>
    <row r="9933" spans="1:7" s="218" customFormat="1" ht="24" customHeight="1" x14ac:dyDescent="0.2">
      <c r="A9933" s="213" t="str">
        <f t="shared" si="2976"/>
        <v/>
      </c>
      <c r="B9933" s="211">
        <f t="shared" si="2977"/>
        <v>0</v>
      </c>
      <c r="C9933" s="212"/>
      <c r="D9933" s="213" t="str">
        <f t="shared" si="2978"/>
        <v/>
      </c>
      <c r="E9933" s="214"/>
      <c r="F9933" s="215">
        <f t="shared" si="2979"/>
        <v>0</v>
      </c>
      <c r="G9933" s="281">
        <f t="shared" si="2980"/>
        <v>0</v>
      </c>
    </row>
    <row r="9934" spans="1:7" s="218" customFormat="1" ht="24" customHeight="1" x14ac:dyDescent="0.2">
      <c r="A9934" s="213" t="str">
        <f t="shared" si="2976"/>
        <v/>
      </c>
      <c r="B9934" s="211">
        <f t="shared" si="2977"/>
        <v>0</v>
      </c>
      <c r="C9934" s="212"/>
      <c r="D9934" s="213" t="str">
        <f t="shared" si="2978"/>
        <v/>
      </c>
      <c r="E9934" s="214"/>
      <c r="F9934" s="215">
        <f t="shared" si="2979"/>
        <v>0</v>
      </c>
      <c r="G9934" s="281">
        <f t="shared" si="2980"/>
        <v>0</v>
      </c>
    </row>
    <row r="9935" spans="1:7" s="218" customFormat="1" ht="24" customHeight="1" x14ac:dyDescent="0.2">
      <c r="A9935" s="213" t="str">
        <f t="shared" si="2976"/>
        <v/>
      </c>
      <c r="B9935" s="211">
        <f t="shared" si="2977"/>
        <v>0</v>
      </c>
      <c r="C9935" s="212"/>
      <c r="D9935" s="213" t="str">
        <f t="shared" si="2978"/>
        <v/>
      </c>
      <c r="E9935" s="214"/>
      <c r="F9935" s="215">
        <f t="shared" si="2979"/>
        <v>0</v>
      </c>
      <c r="G9935" s="281">
        <f t="shared" si="2980"/>
        <v>0</v>
      </c>
    </row>
    <row r="9936" spans="1:7" ht="24" customHeight="1" x14ac:dyDescent="0.2">
      <c r="A9936" s="282"/>
      <c r="B9936" s="95"/>
      <c r="C9936" s="95"/>
      <c r="D9936" s="101"/>
      <c r="E9936" s="102"/>
      <c r="F9936" s="268" t="s">
        <v>32</v>
      </c>
      <c r="G9936" s="283">
        <f>SUBTOTAL(9,G9928:G9935)</f>
        <v>0</v>
      </c>
    </row>
    <row r="9937" spans="1:7" ht="24" customHeight="1" x14ac:dyDescent="0.2">
      <c r="A9937" s="282"/>
      <c r="B9937" s="95"/>
      <c r="C9937" s="266" t="s">
        <v>606</v>
      </c>
      <c r="D9937" s="101"/>
      <c r="E9937" s="102"/>
      <c r="F9937" s="103"/>
      <c r="G9937" s="284"/>
    </row>
    <row r="9938" spans="1:7" s="218" customFormat="1"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1">
        <f t="shared" ref="G9938:G9946" si="2985">ROUND(E9938*F9938,2)</f>
        <v>0</v>
      </c>
    </row>
    <row r="9939" spans="1:7" s="218" customFormat="1" ht="24" customHeight="1" x14ac:dyDescent="0.2">
      <c r="A9939" s="213" t="str">
        <f t="shared" si="2981"/>
        <v/>
      </c>
      <c r="B9939" s="211" t="str">
        <f t="shared" si="2982"/>
        <v/>
      </c>
      <c r="C9939" s="212"/>
      <c r="D9939" s="213" t="str">
        <f t="shared" si="2983"/>
        <v/>
      </c>
      <c r="E9939" s="214"/>
      <c r="F9939" s="215">
        <f t="shared" si="2984"/>
        <v>0</v>
      </c>
      <c r="G9939" s="281">
        <f t="shared" si="2985"/>
        <v>0</v>
      </c>
    </row>
    <row r="9940" spans="1:7" s="218" customFormat="1" ht="24" customHeight="1" x14ac:dyDescent="0.2">
      <c r="A9940" s="213" t="str">
        <f t="shared" si="2981"/>
        <v/>
      </c>
      <c r="B9940" s="211" t="str">
        <f t="shared" si="2982"/>
        <v/>
      </c>
      <c r="C9940" s="212"/>
      <c r="D9940" s="213" t="str">
        <f t="shared" si="2983"/>
        <v/>
      </c>
      <c r="E9940" s="214"/>
      <c r="F9940" s="215">
        <f t="shared" si="2984"/>
        <v>0</v>
      </c>
      <c r="G9940" s="281">
        <f t="shared" si="2985"/>
        <v>0</v>
      </c>
    </row>
    <row r="9941" spans="1:7" s="218" customFormat="1" ht="24" customHeight="1" x14ac:dyDescent="0.2">
      <c r="A9941" s="213" t="str">
        <f t="shared" si="2981"/>
        <v/>
      </c>
      <c r="B9941" s="211" t="str">
        <f t="shared" si="2982"/>
        <v/>
      </c>
      <c r="C9941" s="212"/>
      <c r="D9941" s="213" t="str">
        <f t="shared" si="2983"/>
        <v/>
      </c>
      <c r="E9941" s="214"/>
      <c r="F9941" s="215">
        <f t="shared" si="2984"/>
        <v>0</v>
      </c>
      <c r="G9941" s="281">
        <f t="shared" si="2985"/>
        <v>0</v>
      </c>
    </row>
    <row r="9942" spans="1:7" s="218" customFormat="1" ht="24" customHeight="1" x14ac:dyDescent="0.2">
      <c r="A9942" s="213" t="str">
        <f t="shared" si="2981"/>
        <v/>
      </c>
      <c r="B9942" s="211" t="str">
        <f t="shared" si="2982"/>
        <v/>
      </c>
      <c r="C9942" s="212"/>
      <c r="D9942" s="213" t="str">
        <f t="shared" si="2983"/>
        <v/>
      </c>
      <c r="E9942" s="214"/>
      <c r="F9942" s="215">
        <f t="shared" si="2984"/>
        <v>0</v>
      </c>
      <c r="G9942" s="281">
        <f t="shared" si="2985"/>
        <v>0</v>
      </c>
    </row>
    <row r="9943" spans="1:7" s="218" customFormat="1" ht="24" customHeight="1" x14ac:dyDescent="0.2">
      <c r="A9943" s="213" t="str">
        <f t="shared" si="2981"/>
        <v/>
      </c>
      <c r="B9943" s="211" t="str">
        <f t="shared" si="2982"/>
        <v/>
      </c>
      <c r="C9943" s="212"/>
      <c r="D9943" s="213" t="str">
        <f t="shared" si="2983"/>
        <v/>
      </c>
      <c r="E9943" s="214"/>
      <c r="F9943" s="215">
        <f t="shared" si="2984"/>
        <v>0</v>
      </c>
      <c r="G9943" s="281">
        <f t="shared" si="2985"/>
        <v>0</v>
      </c>
    </row>
    <row r="9944" spans="1:7" s="218" customFormat="1" ht="24" customHeight="1" x14ac:dyDescent="0.2">
      <c r="A9944" s="213" t="str">
        <f t="shared" si="2981"/>
        <v/>
      </c>
      <c r="B9944" s="211" t="str">
        <f t="shared" si="2982"/>
        <v/>
      </c>
      <c r="C9944" s="212"/>
      <c r="D9944" s="213" t="str">
        <f t="shared" si="2983"/>
        <v/>
      </c>
      <c r="E9944" s="214"/>
      <c r="F9944" s="215">
        <f t="shared" si="2984"/>
        <v>0</v>
      </c>
      <c r="G9944" s="281">
        <f t="shared" si="2985"/>
        <v>0</v>
      </c>
    </row>
    <row r="9945" spans="1:7" s="218" customFormat="1" ht="24" customHeight="1" x14ac:dyDescent="0.2">
      <c r="A9945" s="213" t="str">
        <f t="shared" si="2981"/>
        <v/>
      </c>
      <c r="B9945" s="211" t="str">
        <f t="shared" si="2982"/>
        <v/>
      </c>
      <c r="C9945" s="212"/>
      <c r="D9945" s="213" t="str">
        <f t="shared" si="2983"/>
        <v/>
      </c>
      <c r="E9945" s="214"/>
      <c r="F9945" s="215">
        <f t="shared" si="2984"/>
        <v>0</v>
      </c>
      <c r="G9945" s="281">
        <f t="shared" si="2985"/>
        <v>0</v>
      </c>
    </row>
    <row r="9946" spans="1:7" s="218" customFormat="1" ht="24" customHeight="1" x14ac:dyDescent="0.2">
      <c r="A9946" s="213" t="str">
        <f t="shared" si="2981"/>
        <v/>
      </c>
      <c r="B9946" s="211" t="str">
        <f t="shared" si="2982"/>
        <v/>
      </c>
      <c r="C9946" s="212"/>
      <c r="D9946" s="213" t="str">
        <f t="shared" si="2983"/>
        <v/>
      </c>
      <c r="E9946" s="214"/>
      <c r="F9946" s="215">
        <f t="shared" si="2984"/>
        <v>0</v>
      </c>
      <c r="G9946" s="281">
        <f t="shared" si="2985"/>
        <v>0</v>
      </c>
    </row>
    <row r="9947" spans="1:7" ht="24" customHeight="1" x14ac:dyDescent="0.2">
      <c r="A9947" s="285"/>
      <c r="B9947" s="101"/>
      <c r="C9947" s="95"/>
      <c r="D9947" s="101"/>
      <c r="E9947" s="102"/>
      <c r="F9947" s="268" t="s">
        <v>33</v>
      </c>
      <c r="G9947" s="283">
        <f>SUBTOTAL(9,G9938:G9946)</f>
        <v>0</v>
      </c>
    </row>
    <row r="9948" spans="1:7" ht="24" customHeight="1" x14ac:dyDescent="0.2">
      <c r="A9948" s="286"/>
      <c r="B9948" s="101"/>
      <c r="C9948" s="95"/>
      <c r="D9948" s="101"/>
      <c r="E9948" s="102"/>
      <c r="F9948" s="103"/>
      <c r="G9948" s="284"/>
    </row>
    <row r="9949" spans="1:7" ht="24" customHeight="1" x14ac:dyDescent="0.2">
      <c r="A9949" s="287" t="str">
        <f>B9907</f>
        <v/>
      </c>
      <c r="B9949" s="288" t="str">
        <f>C9907</f>
        <v/>
      </c>
      <c r="C9949" s="109"/>
      <c r="D9949" s="109" t="s">
        <v>34</v>
      </c>
      <c r="E9949" s="110"/>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7" t="str">
        <f>Comitente</f>
        <v>CA.ME. SAN JUAN SOCIEDAD DEL ESTADO</v>
      </c>
      <c r="C9952" s="92"/>
      <c r="D9952" s="98"/>
      <c r="E9952" s="98"/>
      <c r="F9952" s="99"/>
      <c r="G9952" s="273"/>
    </row>
    <row r="9953" spans="1:123" ht="24" customHeight="1" x14ac:dyDescent="0.2">
      <c r="A9953" s="272" t="s">
        <v>603</v>
      </c>
      <c r="B9953" s="97">
        <f>Contratista</f>
        <v>0</v>
      </c>
      <c r="C9953" s="93"/>
      <c r="D9953" s="93"/>
      <c r="E9953" s="93"/>
      <c r="F9953" s="100"/>
      <c r="G9953" s="274"/>
    </row>
    <row r="9954" spans="1:123" ht="24" customHeight="1" x14ac:dyDescent="0.2">
      <c r="A9954" s="272" t="s">
        <v>24</v>
      </c>
      <c r="B9954" s="97" t="str">
        <f>Obra</f>
        <v>CIERRE PERIMETRAL - OBRA CIVIL Ca.Me. SAN JUAN S.E.</v>
      </c>
      <c r="C9954" s="93"/>
      <c r="D9954" s="93"/>
      <c r="E9954" s="93"/>
      <c r="F9954" s="100" t="s">
        <v>38</v>
      </c>
      <c r="G9954" s="275">
        <f>Fecha_Base</f>
        <v>44711</v>
      </c>
    </row>
    <row r="9955" spans="1:123" ht="24" customHeight="1" x14ac:dyDescent="0.2">
      <c r="A9955" s="276" t="s">
        <v>601</v>
      </c>
      <c r="B9955" s="94" t="str">
        <f>Ubicación</f>
        <v>DEPARTAMENTO SARMIENTO</v>
      </c>
      <c r="C9955" s="94"/>
      <c r="D9955" s="101"/>
      <c r="E9955" s="102"/>
      <c r="F9955" s="103"/>
      <c r="G9955" s="277"/>
    </row>
    <row r="9956" spans="1:123" ht="24" customHeight="1" x14ac:dyDescent="0.2">
      <c r="A9956" s="276" t="s">
        <v>39</v>
      </c>
      <c r="B9956" s="104" t="str">
        <f>IFERROR(VALUE(LEFT(B9957,FIND(".",B9957)-1)),"")</f>
        <v/>
      </c>
      <c r="C9956" s="95" t="str">
        <f>IFERROR(VLOOKUP(B9956,Tabla_CyP,2,FALSE),"")</f>
        <v/>
      </c>
      <c r="D9956" s="95"/>
      <c r="E9956" s="102"/>
      <c r="F9956" s="103"/>
      <c r="G9956" s="277"/>
    </row>
    <row r="9957" spans="1:123" ht="24" customHeight="1" x14ac:dyDescent="0.2">
      <c r="A9957" s="276" t="s">
        <v>25</v>
      </c>
      <c r="B9957" s="105" t="str">
        <f>IFERROR(VLOOKUP(COUNTIF($A$1:A9957,"ANALISIS DE PRECIOS"),Tabla_NumeroItem,2,FALSE),"")</f>
        <v/>
      </c>
      <c r="C9957" s="95" t="str">
        <f>IFERROR(VLOOKUP(B9957,Tabla_CyP,2,FALSE),"")</f>
        <v/>
      </c>
      <c r="D9957" s="101"/>
      <c r="E9957" s="102"/>
      <c r="F9957" s="100" t="s">
        <v>26</v>
      </c>
      <c r="G9957" s="278" t="str">
        <f>IFERROR(VLOOKUP(B9957,Tabla_CyP,4,FALSE),"")</f>
        <v/>
      </c>
    </row>
    <row r="9958" spans="1:123" ht="24" customHeight="1" x14ac:dyDescent="0.2">
      <c r="A9958" s="276"/>
      <c r="B9958" s="94"/>
      <c r="C9958" s="95"/>
      <c r="D9958" s="101"/>
      <c r="E9958" s="102"/>
      <c r="F9958" s="103"/>
      <c r="G9958" s="277"/>
    </row>
    <row r="9959" spans="1:123" ht="24" customHeight="1" x14ac:dyDescent="0.2">
      <c r="A9959" s="378" t="s">
        <v>507</v>
      </c>
      <c r="B9959" s="379"/>
      <c r="C9959" s="380" t="s">
        <v>0</v>
      </c>
      <c r="D9959" s="380" t="s">
        <v>27</v>
      </c>
      <c r="E9959" s="386" t="s">
        <v>28</v>
      </c>
      <c r="F9959" s="388" t="s">
        <v>29</v>
      </c>
      <c r="G9959" s="388" t="s">
        <v>30</v>
      </c>
    </row>
    <row r="9960" spans="1:123" s="107" customFormat="1" ht="24" customHeight="1" x14ac:dyDescent="0.2">
      <c r="A9960" s="106" t="s">
        <v>508</v>
      </c>
      <c r="B9960" s="106" t="s">
        <v>509</v>
      </c>
      <c r="C9960" s="381"/>
      <c r="D9960" s="381"/>
      <c r="E9960" s="387"/>
      <c r="F9960" s="389"/>
      <c r="G9960" s="389"/>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customHeight="1" x14ac:dyDescent="0.2">
      <c r="A9961" s="279"/>
      <c r="B9961" s="108"/>
      <c r="C9961" s="267" t="s">
        <v>604</v>
      </c>
      <c r="D9961" s="109"/>
      <c r="E9961" s="110"/>
      <c r="F9961" s="111"/>
      <c r="G9961" s="280"/>
    </row>
    <row r="9962" spans="1:123" s="218" customFormat="1"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1">
        <f>ROUND(E9962*F9962,2)</f>
        <v>0</v>
      </c>
    </row>
    <row r="9963" spans="1:123" s="218" customFormat="1"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1">
        <f t="shared" ref="G9963:G9975" si="2990">ROUND(E9963*F9963,2)</f>
        <v>0</v>
      </c>
    </row>
    <row r="9964" spans="1:123" s="218" customFormat="1" ht="24" customHeight="1" x14ac:dyDescent="0.2">
      <c r="A9964" s="213" t="str">
        <f t="shared" si="2986"/>
        <v/>
      </c>
      <c r="B9964" s="211" t="str">
        <f t="shared" si="2989"/>
        <v/>
      </c>
      <c r="C9964" s="212"/>
      <c r="D9964" s="213" t="str">
        <f t="shared" si="2987"/>
        <v/>
      </c>
      <c r="E9964" s="214"/>
      <c r="F9964" s="215">
        <f t="shared" si="2988"/>
        <v>0</v>
      </c>
      <c r="G9964" s="281">
        <f t="shared" si="2990"/>
        <v>0</v>
      </c>
    </row>
    <row r="9965" spans="1:123" s="218" customFormat="1" ht="24" customHeight="1" x14ac:dyDescent="0.2">
      <c r="A9965" s="213" t="str">
        <f t="shared" si="2986"/>
        <v/>
      </c>
      <c r="B9965" s="211" t="str">
        <f t="shared" si="2989"/>
        <v/>
      </c>
      <c r="C9965" s="212"/>
      <c r="D9965" s="213" t="str">
        <f t="shared" si="2987"/>
        <v/>
      </c>
      <c r="E9965" s="214"/>
      <c r="F9965" s="215">
        <f t="shared" si="2988"/>
        <v>0</v>
      </c>
      <c r="G9965" s="281">
        <f t="shared" si="2990"/>
        <v>0</v>
      </c>
    </row>
    <row r="9966" spans="1:123" s="218" customFormat="1" ht="24" customHeight="1" x14ac:dyDescent="0.2">
      <c r="A9966" s="213" t="str">
        <f t="shared" si="2986"/>
        <v/>
      </c>
      <c r="B9966" s="211" t="str">
        <f t="shared" si="2989"/>
        <v/>
      </c>
      <c r="C9966" s="212"/>
      <c r="D9966" s="213" t="str">
        <f t="shared" si="2987"/>
        <v/>
      </c>
      <c r="E9966" s="214"/>
      <c r="F9966" s="215">
        <f t="shared" si="2988"/>
        <v>0</v>
      </c>
      <c r="G9966" s="281">
        <f t="shared" si="2990"/>
        <v>0</v>
      </c>
    </row>
    <row r="9967" spans="1:123" s="218" customFormat="1" ht="24" customHeight="1" x14ac:dyDescent="0.2">
      <c r="A9967" s="213" t="str">
        <f t="shared" si="2986"/>
        <v/>
      </c>
      <c r="B9967" s="211" t="str">
        <f t="shared" si="2989"/>
        <v/>
      </c>
      <c r="C9967" s="212"/>
      <c r="D9967" s="213" t="str">
        <f t="shared" si="2987"/>
        <v/>
      </c>
      <c r="E9967" s="214"/>
      <c r="F9967" s="215">
        <f t="shared" si="2988"/>
        <v>0</v>
      </c>
      <c r="G9967" s="281">
        <f t="shared" si="2990"/>
        <v>0</v>
      </c>
    </row>
    <row r="9968" spans="1:123" s="218" customFormat="1" ht="24" customHeight="1" x14ac:dyDescent="0.2">
      <c r="A9968" s="213" t="str">
        <f t="shared" si="2986"/>
        <v/>
      </c>
      <c r="B9968" s="211" t="str">
        <f t="shared" si="2989"/>
        <v/>
      </c>
      <c r="C9968" s="212"/>
      <c r="D9968" s="213" t="str">
        <f t="shared" si="2987"/>
        <v/>
      </c>
      <c r="E9968" s="214"/>
      <c r="F9968" s="215">
        <f t="shared" si="2988"/>
        <v>0</v>
      </c>
      <c r="G9968" s="281">
        <f t="shared" si="2990"/>
        <v>0</v>
      </c>
    </row>
    <row r="9969" spans="1:7" s="218" customFormat="1" ht="24" customHeight="1" x14ac:dyDescent="0.2">
      <c r="A9969" s="213" t="str">
        <f t="shared" si="2986"/>
        <v/>
      </c>
      <c r="B9969" s="211" t="str">
        <f t="shared" si="2989"/>
        <v/>
      </c>
      <c r="C9969" s="212"/>
      <c r="D9969" s="213" t="str">
        <f t="shared" si="2987"/>
        <v/>
      </c>
      <c r="E9969" s="214"/>
      <c r="F9969" s="215">
        <f t="shared" si="2988"/>
        <v>0</v>
      </c>
      <c r="G9969" s="281">
        <f t="shared" si="2990"/>
        <v>0</v>
      </c>
    </row>
    <row r="9970" spans="1:7" s="218" customFormat="1" ht="24" customHeight="1" x14ac:dyDescent="0.2">
      <c r="A9970" s="213" t="str">
        <f t="shared" si="2986"/>
        <v/>
      </c>
      <c r="B9970" s="211" t="str">
        <f t="shared" si="2989"/>
        <v/>
      </c>
      <c r="C9970" s="212"/>
      <c r="D9970" s="213" t="str">
        <f t="shared" si="2987"/>
        <v/>
      </c>
      <c r="E9970" s="214"/>
      <c r="F9970" s="215">
        <f t="shared" si="2988"/>
        <v>0</v>
      </c>
      <c r="G9970" s="281">
        <f t="shared" si="2990"/>
        <v>0</v>
      </c>
    </row>
    <row r="9971" spans="1:7" s="218" customFormat="1" ht="24" customHeight="1" x14ac:dyDescent="0.2">
      <c r="A9971" s="213" t="str">
        <f t="shared" si="2986"/>
        <v/>
      </c>
      <c r="B9971" s="211" t="str">
        <f t="shared" si="2989"/>
        <v/>
      </c>
      <c r="C9971" s="212"/>
      <c r="D9971" s="213" t="str">
        <f t="shared" si="2987"/>
        <v/>
      </c>
      <c r="E9971" s="214"/>
      <c r="F9971" s="215">
        <f t="shared" si="2988"/>
        <v>0</v>
      </c>
      <c r="G9971" s="281">
        <f t="shared" si="2990"/>
        <v>0</v>
      </c>
    </row>
    <row r="9972" spans="1:7" s="218" customFormat="1" ht="24" customHeight="1" x14ac:dyDescent="0.2">
      <c r="A9972" s="213" t="str">
        <f t="shared" si="2986"/>
        <v/>
      </c>
      <c r="B9972" s="211" t="str">
        <f t="shared" si="2989"/>
        <v/>
      </c>
      <c r="C9972" s="212"/>
      <c r="D9972" s="213" t="str">
        <f t="shared" si="2987"/>
        <v/>
      </c>
      <c r="E9972" s="214"/>
      <c r="F9972" s="215">
        <f t="shared" si="2988"/>
        <v>0</v>
      </c>
      <c r="G9972" s="281">
        <f t="shared" si="2990"/>
        <v>0</v>
      </c>
    </row>
    <row r="9973" spans="1:7" s="218" customFormat="1" ht="24" customHeight="1" x14ac:dyDescent="0.2">
      <c r="A9973" s="213" t="str">
        <f t="shared" si="2986"/>
        <v/>
      </c>
      <c r="B9973" s="211" t="str">
        <f t="shared" si="2989"/>
        <v/>
      </c>
      <c r="C9973" s="212"/>
      <c r="D9973" s="213" t="str">
        <f t="shared" si="2987"/>
        <v/>
      </c>
      <c r="E9973" s="214"/>
      <c r="F9973" s="215">
        <f t="shared" si="2988"/>
        <v>0</v>
      </c>
      <c r="G9973" s="281">
        <f t="shared" si="2990"/>
        <v>0</v>
      </c>
    </row>
    <row r="9974" spans="1:7" s="218" customFormat="1" ht="24" customHeight="1" x14ac:dyDescent="0.2">
      <c r="A9974" s="213" t="str">
        <f t="shared" si="2986"/>
        <v/>
      </c>
      <c r="B9974" s="211" t="str">
        <f t="shared" si="2989"/>
        <v/>
      </c>
      <c r="C9974" s="212"/>
      <c r="D9974" s="213" t="str">
        <f t="shared" si="2987"/>
        <v/>
      </c>
      <c r="E9974" s="214"/>
      <c r="F9974" s="215">
        <f t="shared" si="2988"/>
        <v>0</v>
      </c>
      <c r="G9974" s="281">
        <f t="shared" si="2990"/>
        <v>0</v>
      </c>
    </row>
    <row r="9975" spans="1:7" s="218" customFormat="1" ht="24" customHeight="1" x14ac:dyDescent="0.2">
      <c r="A9975" s="213" t="str">
        <f t="shared" si="2986"/>
        <v/>
      </c>
      <c r="B9975" s="211" t="str">
        <f t="shared" si="2989"/>
        <v/>
      </c>
      <c r="C9975" s="212"/>
      <c r="D9975" s="213" t="str">
        <f t="shared" si="2987"/>
        <v/>
      </c>
      <c r="E9975" s="214"/>
      <c r="F9975" s="216">
        <f t="shared" si="2988"/>
        <v>0</v>
      </c>
      <c r="G9975" s="281">
        <f t="shared" si="2990"/>
        <v>0</v>
      </c>
    </row>
    <row r="9976" spans="1:7" ht="24" customHeight="1" x14ac:dyDescent="0.2">
      <c r="A9976" s="282"/>
      <c r="B9976" s="95"/>
      <c r="C9976" s="95"/>
      <c r="D9976" s="101"/>
      <c r="E9976" s="102"/>
      <c r="F9976" s="268" t="s">
        <v>31</v>
      </c>
      <c r="G9976" s="283">
        <f>SUBTOTAL(9,G9962:G9975)</f>
        <v>0</v>
      </c>
    </row>
    <row r="9977" spans="1:7" ht="24" customHeight="1" x14ac:dyDescent="0.2">
      <c r="A9977" s="282"/>
      <c r="B9977" s="95"/>
      <c r="C9977" s="266" t="s">
        <v>605</v>
      </c>
      <c r="D9977" s="101"/>
      <c r="E9977" s="102"/>
      <c r="F9977" s="103"/>
      <c r="G9977" s="284"/>
    </row>
    <row r="9978" spans="1:7" s="218" customFormat="1"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1">
        <f>ROUND(E9978*F9978,2)</f>
        <v>0</v>
      </c>
    </row>
    <row r="9979" spans="1:7" s="218" customFormat="1" ht="24" customHeight="1" x14ac:dyDescent="0.2">
      <c r="A9979" s="213" t="str">
        <f t="shared" si="2991"/>
        <v/>
      </c>
      <c r="B9979" s="211">
        <f t="shared" si="2992"/>
        <v>0</v>
      </c>
      <c r="C9979" s="212"/>
      <c r="D9979" s="213" t="str">
        <f t="shared" si="2993"/>
        <v/>
      </c>
      <c r="E9979" s="214"/>
      <c r="F9979" s="217">
        <f t="shared" si="2994"/>
        <v>0</v>
      </c>
      <c r="G9979" s="281">
        <f>ROUND(E9979*F9979,2)</f>
        <v>0</v>
      </c>
    </row>
    <row r="9980" spans="1:7" s="218" customFormat="1" ht="24" customHeight="1" x14ac:dyDescent="0.2">
      <c r="A9980" s="213" t="str">
        <f t="shared" si="2991"/>
        <v/>
      </c>
      <c r="B9980" s="211">
        <f t="shared" si="2992"/>
        <v>0</v>
      </c>
      <c r="C9980" s="212"/>
      <c r="D9980" s="213" t="str">
        <f t="shared" si="2993"/>
        <v/>
      </c>
      <c r="E9980" s="214"/>
      <c r="F9980" s="217">
        <f t="shared" si="2994"/>
        <v>0</v>
      </c>
      <c r="G9980" s="281">
        <f t="shared" ref="G9980:G9985" si="2995">ROUND(E9980*F9980,2)</f>
        <v>0</v>
      </c>
    </row>
    <row r="9981" spans="1:7" s="218" customFormat="1" ht="24" customHeight="1" x14ac:dyDescent="0.2">
      <c r="A9981" s="213" t="str">
        <f t="shared" si="2991"/>
        <v/>
      </c>
      <c r="B9981" s="211">
        <f t="shared" si="2992"/>
        <v>0</v>
      </c>
      <c r="C9981" s="212"/>
      <c r="D9981" s="213" t="str">
        <f t="shared" si="2993"/>
        <v/>
      </c>
      <c r="E9981" s="214"/>
      <c r="F9981" s="217">
        <f t="shared" si="2994"/>
        <v>0</v>
      </c>
      <c r="G9981" s="281">
        <f t="shared" si="2995"/>
        <v>0</v>
      </c>
    </row>
    <row r="9982" spans="1:7" s="218" customFormat="1" ht="24" customHeight="1" x14ac:dyDescent="0.2">
      <c r="A9982" s="213" t="str">
        <f t="shared" si="2991"/>
        <v/>
      </c>
      <c r="B9982" s="211">
        <f t="shared" si="2992"/>
        <v>0</v>
      </c>
      <c r="C9982" s="212"/>
      <c r="D9982" s="213" t="str">
        <f t="shared" si="2993"/>
        <v/>
      </c>
      <c r="E9982" s="214"/>
      <c r="F9982" s="215">
        <f t="shared" si="2994"/>
        <v>0</v>
      </c>
      <c r="G9982" s="281">
        <f t="shared" si="2995"/>
        <v>0</v>
      </c>
    </row>
    <row r="9983" spans="1:7" s="218" customFormat="1" ht="24" customHeight="1" x14ac:dyDescent="0.2">
      <c r="A9983" s="213" t="str">
        <f t="shared" si="2991"/>
        <v/>
      </c>
      <c r="B9983" s="211">
        <f t="shared" si="2992"/>
        <v>0</v>
      </c>
      <c r="C9983" s="212"/>
      <c r="D9983" s="213" t="str">
        <f t="shared" si="2993"/>
        <v/>
      </c>
      <c r="E9983" s="214"/>
      <c r="F9983" s="215">
        <f t="shared" si="2994"/>
        <v>0</v>
      </c>
      <c r="G9983" s="281">
        <f t="shared" si="2995"/>
        <v>0</v>
      </c>
    </row>
    <row r="9984" spans="1:7" s="218" customFormat="1" ht="24" customHeight="1" x14ac:dyDescent="0.2">
      <c r="A9984" s="213" t="str">
        <f t="shared" si="2991"/>
        <v/>
      </c>
      <c r="B9984" s="211">
        <f t="shared" si="2992"/>
        <v>0</v>
      </c>
      <c r="C9984" s="212"/>
      <c r="D9984" s="213" t="str">
        <f t="shared" si="2993"/>
        <v/>
      </c>
      <c r="E9984" s="214"/>
      <c r="F9984" s="215">
        <f t="shared" si="2994"/>
        <v>0</v>
      </c>
      <c r="G9984" s="281">
        <f t="shared" si="2995"/>
        <v>0</v>
      </c>
    </row>
    <row r="9985" spans="1:7" s="218" customFormat="1" ht="24" customHeight="1" x14ac:dyDescent="0.2">
      <c r="A9985" s="213" t="str">
        <f t="shared" si="2991"/>
        <v/>
      </c>
      <c r="B9985" s="211">
        <f t="shared" si="2992"/>
        <v>0</v>
      </c>
      <c r="C9985" s="212"/>
      <c r="D9985" s="213" t="str">
        <f t="shared" si="2993"/>
        <v/>
      </c>
      <c r="E9985" s="214"/>
      <c r="F9985" s="215">
        <f t="shared" si="2994"/>
        <v>0</v>
      </c>
      <c r="G9985" s="281">
        <f t="shared" si="2995"/>
        <v>0</v>
      </c>
    </row>
    <row r="9986" spans="1:7" ht="24" customHeight="1" x14ac:dyDescent="0.2">
      <c r="A9986" s="282"/>
      <c r="B9986" s="95"/>
      <c r="C9986" s="95"/>
      <c r="D9986" s="101"/>
      <c r="E9986" s="102"/>
      <c r="F9986" s="268" t="s">
        <v>32</v>
      </c>
      <c r="G9986" s="283">
        <f>SUBTOTAL(9,G9978:G9985)</f>
        <v>0</v>
      </c>
    </row>
    <row r="9987" spans="1:7" ht="24" customHeight="1" x14ac:dyDescent="0.2">
      <c r="A9987" s="282"/>
      <c r="B9987" s="95"/>
      <c r="C9987" s="266" t="s">
        <v>606</v>
      </c>
      <c r="D9987" s="101"/>
      <c r="E9987" s="102"/>
      <c r="F9987" s="103"/>
      <c r="G9987" s="284"/>
    </row>
    <row r="9988" spans="1:7" s="218" customFormat="1"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1">
        <f t="shared" ref="G9988:G9996" si="3000">ROUND(E9988*F9988,2)</f>
        <v>0</v>
      </c>
    </row>
    <row r="9989" spans="1:7" s="218" customFormat="1" ht="24" customHeight="1" x14ac:dyDescent="0.2">
      <c r="A9989" s="213" t="str">
        <f t="shared" si="2996"/>
        <v/>
      </c>
      <c r="B9989" s="211" t="str">
        <f t="shared" si="2997"/>
        <v/>
      </c>
      <c r="C9989" s="212"/>
      <c r="D9989" s="213" t="str">
        <f t="shared" si="2998"/>
        <v/>
      </c>
      <c r="E9989" s="214"/>
      <c r="F9989" s="215">
        <f t="shared" si="2999"/>
        <v>0</v>
      </c>
      <c r="G9989" s="281">
        <f t="shared" si="3000"/>
        <v>0</v>
      </c>
    </row>
    <row r="9990" spans="1:7" s="218" customFormat="1" ht="24" customHeight="1" x14ac:dyDescent="0.2">
      <c r="A9990" s="213" t="str">
        <f t="shared" si="2996"/>
        <v/>
      </c>
      <c r="B9990" s="211" t="str">
        <f t="shared" si="2997"/>
        <v/>
      </c>
      <c r="C9990" s="212"/>
      <c r="D9990" s="213" t="str">
        <f t="shared" si="2998"/>
        <v/>
      </c>
      <c r="E9990" s="214"/>
      <c r="F9990" s="215">
        <f t="shared" si="2999"/>
        <v>0</v>
      </c>
      <c r="G9990" s="281">
        <f t="shared" si="3000"/>
        <v>0</v>
      </c>
    </row>
    <row r="9991" spans="1:7" s="218" customFormat="1" ht="24" customHeight="1" x14ac:dyDescent="0.2">
      <c r="A9991" s="213" t="str">
        <f t="shared" si="2996"/>
        <v/>
      </c>
      <c r="B9991" s="211" t="str">
        <f t="shared" si="2997"/>
        <v/>
      </c>
      <c r="C9991" s="212"/>
      <c r="D9991" s="213" t="str">
        <f t="shared" si="2998"/>
        <v/>
      </c>
      <c r="E9991" s="214"/>
      <c r="F9991" s="215">
        <f t="shared" si="2999"/>
        <v>0</v>
      </c>
      <c r="G9991" s="281">
        <f t="shared" si="3000"/>
        <v>0</v>
      </c>
    </row>
    <row r="9992" spans="1:7" s="218" customFormat="1" ht="24" customHeight="1" x14ac:dyDescent="0.2">
      <c r="A9992" s="213" t="str">
        <f t="shared" si="2996"/>
        <v/>
      </c>
      <c r="B9992" s="211" t="str">
        <f t="shared" si="2997"/>
        <v/>
      </c>
      <c r="C9992" s="212"/>
      <c r="D9992" s="213" t="str">
        <f t="shared" si="2998"/>
        <v/>
      </c>
      <c r="E9992" s="214"/>
      <c r="F9992" s="215">
        <f t="shared" si="2999"/>
        <v>0</v>
      </c>
      <c r="G9992" s="281">
        <f t="shared" si="3000"/>
        <v>0</v>
      </c>
    </row>
    <row r="9993" spans="1:7" s="218" customFormat="1" ht="24" customHeight="1" x14ac:dyDescent="0.2">
      <c r="A9993" s="213" t="str">
        <f t="shared" si="2996"/>
        <v/>
      </c>
      <c r="B9993" s="211" t="str">
        <f t="shared" si="2997"/>
        <v/>
      </c>
      <c r="C9993" s="212"/>
      <c r="D9993" s="213" t="str">
        <f t="shared" si="2998"/>
        <v/>
      </c>
      <c r="E9993" s="214"/>
      <c r="F9993" s="215">
        <f t="shared" si="2999"/>
        <v>0</v>
      </c>
      <c r="G9993" s="281">
        <f t="shared" si="3000"/>
        <v>0</v>
      </c>
    </row>
    <row r="9994" spans="1:7" s="218" customFormat="1" ht="24" customHeight="1" x14ac:dyDescent="0.2">
      <c r="A9994" s="213" t="str">
        <f t="shared" si="2996"/>
        <v/>
      </c>
      <c r="B9994" s="211" t="str">
        <f t="shared" si="2997"/>
        <v/>
      </c>
      <c r="C9994" s="212"/>
      <c r="D9994" s="213" t="str">
        <f t="shared" si="2998"/>
        <v/>
      </c>
      <c r="E9994" s="214"/>
      <c r="F9994" s="215">
        <f t="shared" si="2999"/>
        <v>0</v>
      </c>
      <c r="G9994" s="281">
        <f t="shared" si="3000"/>
        <v>0</v>
      </c>
    </row>
    <row r="9995" spans="1:7" s="218" customFormat="1" ht="24" customHeight="1" x14ac:dyDescent="0.2">
      <c r="A9995" s="213" t="str">
        <f t="shared" si="2996"/>
        <v/>
      </c>
      <c r="B9995" s="211" t="str">
        <f t="shared" si="2997"/>
        <v/>
      </c>
      <c r="C9995" s="212"/>
      <c r="D9995" s="213" t="str">
        <f t="shared" si="2998"/>
        <v/>
      </c>
      <c r="E9995" s="214"/>
      <c r="F9995" s="215">
        <f t="shared" si="2999"/>
        <v>0</v>
      </c>
      <c r="G9995" s="281">
        <f t="shared" si="3000"/>
        <v>0</v>
      </c>
    </row>
    <row r="9996" spans="1:7" s="218" customFormat="1" ht="24" customHeight="1" x14ac:dyDescent="0.2">
      <c r="A9996" s="213" t="str">
        <f t="shared" si="2996"/>
        <v/>
      </c>
      <c r="B9996" s="211" t="str">
        <f t="shared" si="2997"/>
        <v/>
      </c>
      <c r="C9996" s="212"/>
      <c r="D9996" s="213" t="str">
        <f t="shared" si="2998"/>
        <v/>
      </c>
      <c r="E9996" s="214"/>
      <c r="F9996" s="215">
        <f t="shared" si="2999"/>
        <v>0</v>
      </c>
      <c r="G9996" s="281">
        <f t="shared" si="3000"/>
        <v>0</v>
      </c>
    </row>
    <row r="9997" spans="1:7" ht="24" customHeight="1" x14ac:dyDescent="0.2">
      <c r="A9997" s="285"/>
      <c r="B9997" s="101"/>
      <c r="C9997" s="95"/>
      <c r="D9997" s="101"/>
      <c r="E9997" s="102"/>
      <c r="F9997" s="268" t="s">
        <v>33</v>
      </c>
      <c r="G9997" s="283">
        <f>SUBTOTAL(9,G9988:G9996)</f>
        <v>0</v>
      </c>
    </row>
    <row r="9998" spans="1:7" ht="24" customHeight="1" x14ac:dyDescent="0.2">
      <c r="A9998" s="286"/>
      <c r="B9998" s="101"/>
      <c r="C9998" s="95"/>
      <c r="D9998" s="101"/>
      <c r="E9998" s="102"/>
      <c r="F9998" s="103"/>
      <c r="G9998" s="284"/>
    </row>
    <row r="9999" spans="1:7" ht="24" customHeight="1" x14ac:dyDescent="0.2">
      <c r="A9999" s="287" t="str">
        <f>B9957</f>
        <v/>
      </c>
      <c r="B9999" s="288" t="str">
        <f>C9957</f>
        <v/>
      </c>
      <c r="C9999" s="109"/>
      <c r="D9999" s="109" t="s">
        <v>34</v>
      </c>
      <c r="E9999" s="110"/>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7" t="str">
        <f>Comitente</f>
        <v>CA.ME. SAN JUAN SOCIEDAD DEL ESTADO</v>
      </c>
      <c r="C10002" s="92"/>
      <c r="D10002" s="98"/>
      <c r="E10002" s="98"/>
      <c r="F10002" s="99"/>
      <c r="G10002" s="273"/>
    </row>
    <row r="10003" spans="1:123" ht="24" customHeight="1" x14ac:dyDescent="0.2">
      <c r="A10003" s="272" t="s">
        <v>603</v>
      </c>
      <c r="B10003" s="97">
        <f>Contratista</f>
        <v>0</v>
      </c>
      <c r="C10003" s="93"/>
      <c r="D10003" s="93"/>
      <c r="E10003" s="93"/>
      <c r="F10003" s="100"/>
      <c r="G10003" s="274"/>
    </row>
    <row r="10004" spans="1:123" ht="24" customHeight="1" x14ac:dyDescent="0.2">
      <c r="A10004" s="272" t="s">
        <v>24</v>
      </c>
      <c r="B10004" s="97" t="str">
        <f>Obra</f>
        <v>CIERRE PERIMETRAL - OBRA CIVIL Ca.Me. SAN JUAN S.E.</v>
      </c>
      <c r="C10004" s="93"/>
      <c r="D10004" s="93"/>
      <c r="E10004" s="93"/>
      <c r="F10004" s="100" t="s">
        <v>38</v>
      </c>
      <c r="G10004" s="275">
        <f>Fecha_Base</f>
        <v>44711</v>
      </c>
    </row>
    <row r="10005" spans="1:123" ht="24" customHeight="1" x14ac:dyDescent="0.2">
      <c r="A10005" s="276" t="s">
        <v>601</v>
      </c>
      <c r="B10005" s="94" t="str">
        <f>Ubicación</f>
        <v>DEPARTAMENTO SARMIENTO</v>
      </c>
      <c r="C10005" s="94"/>
      <c r="D10005" s="101"/>
      <c r="E10005" s="102"/>
      <c r="F10005" s="103"/>
      <c r="G10005" s="277"/>
    </row>
    <row r="10006" spans="1:123" ht="24" customHeight="1" x14ac:dyDescent="0.2">
      <c r="A10006" s="276" t="s">
        <v>39</v>
      </c>
      <c r="B10006" s="104" t="str">
        <f>IFERROR(VALUE(LEFT(B10007,FIND(".",B10007)-1)),"")</f>
        <v/>
      </c>
      <c r="C10006" s="95" t="str">
        <f>IFERROR(VLOOKUP(B10006,Tabla_CyP,2,FALSE),"")</f>
        <v/>
      </c>
      <c r="D10006" s="95"/>
      <c r="E10006" s="102"/>
      <c r="F10006" s="103"/>
      <c r="G10006" s="277"/>
    </row>
    <row r="10007" spans="1:123" ht="24" customHeight="1" x14ac:dyDescent="0.2">
      <c r="A10007" s="276" t="s">
        <v>25</v>
      </c>
      <c r="B10007" s="105" t="str">
        <f>IFERROR(VLOOKUP(COUNTIF($A$1:A10007,"ANALISIS DE PRECIOS"),Tabla_NumeroItem,2,FALSE),"")</f>
        <v/>
      </c>
      <c r="C10007" s="95" t="str">
        <f>IFERROR(VLOOKUP(B10007,Tabla_CyP,2,FALSE),"")</f>
        <v/>
      </c>
      <c r="D10007" s="101"/>
      <c r="E10007" s="102"/>
      <c r="F10007" s="100" t="s">
        <v>26</v>
      </c>
      <c r="G10007" s="278" t="str">
        <f>IFERROR(VLOOKUP(B10007,Tabla_CyP,4,FALSE),"")</f>
        <v/>
      </c>
    </row>
    <row r="10008" spans="1:123" ht="24" customHeight="1" x14ac:dyDescent="0.2">
      <c r="A10008" s="276"/>
      <c r="B10008" s="94"/>
      <c r="C10008" s="95"/>
      <c r="D10008" s="101"/>
      <c r="E10008" s="102"/>
      <c r="F10008" s="103"/>
      <c r="G10008" s="277"/>
    </row>
    <row r="10009" spans="1:123" ht="24" customHeight="1" x14ac:dyDescent="0.2">
      <c r="A10009" s="378" t="s">
        <v>507</v>
      </c>
      <c r="B10009" s="379"/>
      <c r="C10009" s="380" t="s">
        <v>0</v>
      </c>
      <c r="D10009" s="380" t="s">
        <v>27</v>
      </c>
      <c r="E10009" s="386" t="s">
        <v>28</v>
      </c>
      <c r="F10009" s="388" t="s">
        <v>29</v>
      </c>
      <c r="G10009" s="388" t="s">
        <v>30</v>
      </c>
    </row>
    <row r="10010" spans="1:123" s="107" customFormat="1" ht="24" customHeight="1" x14ac:dyDescent="0.2">
      <c r="A10010" s="106" t="s">
        <v>508</v>
      </c>
      <c r="B10010" s="106" t="s">
        <v>509</v>
      </c>
      <c r="C10010" s="381"/>
      <c r="D10010" s="381"/>
      <c r="E10010" s="387"/>
      <c r="F10010" s="389"/>
      <c r="G10010" s="389"/>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customHeight="1" x14ac:dyDescent="0.2">
      <c r="A10011" s="279"/>
      <c r="B10011" s="108"/>
      <c r="C10011" s="267" t="s">
        <v>604</v>
      </c>
      <c r="D10011" s="109"/>
      <c r="E10011" s="110"/>
      <c r="F10011" s="111"/>
      <c r="G10011" s="280"/>
    </row>
    <row r="10012" spans="1:123" s="218" customFormat="1"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1">
        <f>ROUND(E10012*F10012,2)</f>
        <v>0</v>
      </c>
    </row>
    <row r="10013" spans="1:123" s="218" customFormat="1"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1">
        <f t="shared" ref="G10013:G10025" si="3005">ROUND(E10013*F10013,2)</f>
        <v>0</v>
      </c>
    </row>
    <row r="10014" spans="1:123" s="218" customFormat="1" ht="24" customHeight="1" x14ac:dyDescent="0.2">
      <c r="A10014" s="213" t="str">
        <f t="shared" si="3001"/>
        <v/>
      </c>
      <c r="B10014" s="211" t="str">
        <f t="shared" si="3004"/>
        <v/>
      </c>
      <c r="C10014" s="212"/>
      <c r="D10014" s="213" t="str">
        <f t="shared" si="3002"/>
        <v/>
      </c>
      <c r="E10014" s="214"/>
      <c r="F10014" s="215">
        <f t="shared" si="3003"/>
        <v>0</v>
      </c>
      <c r="G10014" s="281">
        <f t="shared" si="3005"/>
        <v>0</v>
      </c>
    </row>
    <row r="10015" spans="1:123" s="218" customFormat="1" ht="24" customHeight="1" x14ac:dyDescent="0.2">
      <c r="A10015" s="213" t="str">
        <f t="shared" si="3001"/>
        <v/>
      </c>
      <c r="B10015" s="211" t="str">
        <f t="shared" si="3004"/>
        <v/>
      </c>
      <c r="C10015" s="212"/>
      <c r="D10015" s="213" t="str">
        <f t="shared" si="3002"/>
        <v/>
      </c>
      <c r="E10015" s="214"/>
      <c r="F10015" s="215">
        <f t="shared" si="3003"/>
        <v>0</v>
      </c>
      <c r="G10015" s="281">
        <f t="shared" si="3005"/>
        <v>0</v>
      </c>
    </row>
    <row r="10016" spans="1:123" s="218" customFormat="1" ht="24" customHeight="1" x14ac:dyDescent="0.2">
      <c r="A10016" s="213" t="str">
        <f t="shared" si="3001"/>
        <v/>
      </c>
      <c r="B10016" s="211" t="str">
        <f t="shared" si="3004"/>
        <v/>
      </c>
      <c r="C10016" s="212"/>
      <c r="D10016" s="213" t="str">
        <f t="shared" si="3002"/>
        <v/>
      </c>
      <c r="E10016" s="214"/>
      <c r="F10016" s="215">
        <f t="shared" si="3003"/>
        <v>0</v>
      </c>
      <c r="G10016" s="281">
        <f t="shared" si="3005"/>
        <v>0</v>
      </c>
    </row>
    <row r="10017" spans="1:7" s="218" customFormat="1" ht="24" customHeight="1" x14ac:dyDescent="0.2">
      <c r="A10017" s="213" t="str">
        <f t="shared" si="3001"/>
        <v/>
      </c>
      <c r="B10017" s="211" t="str">
        <f t="shared" si="3004"/>
        <v/>
      </c>
      <c r="C10017" s="212"/>
      <c r="D10017" s="213" t="str">
        <f t="shared" si="3002"/>
        <v/>
      </c>
      <c r="E10017" s="214"/>
      <c r="F10017" s="215">
        <f t="shared" si="3003"/>
        <v>0</v>
      </c>
      <c r="G10017" s="281">
        <f t="shared" si="3005"/>
        <v>0</v>
      </c>
    </row>
    <row r="10018" spans="1:7" s="218" customFormat="1" ht="24" customHeight="1" x14ac:dyDescent="0.2">
      <c r="A10018" s="213" t="str">
        <f t="shared" si="3001"/>
        <v/>
      </c>
      <c r="B10018" s="211" t="str">
        <f t="shared" si="3004"/>
        <v/>
      </c>
      <c r="C10018" s="212"/>
      <c r="D10018" s="213" t="str">
        <f t="shared" si="3002"/>
        <v/>
      </c>
      <c r="E10018" s="214"/>
      <c r="F10018" s="215">
        <f t="shared" si="3003"/>
        <v>0</v>
      </c>
      <c r="G10018" s="281">
        <f t="shared" si="3005"/>
        <v>0</v>
      </c>
    </row>
    <row r="10019" spans="1:7" s="218" customFormat="1" ht="24" customHeight="1" x14ac:dyDescent="0.2">
      <c r="A10019" s="213" t="str">
        <f t="shared" si="3001"/>
        <v/>
      </c>
      <c r="B10019" s="211" t="str">
        <f t="shared" si="3004"/>
        <v/>
      </c>
      <c r="C10019" s="212"/>
      <c r="D10019" s="213" t="str">
        <f t="shared" si="3002"/>
        <v/>
      </c>
      <c r="E10019" s="214"/>
      <c r="F10019" s="215">
        <f t="shared" si="3003"/>
        <v>0</v>
      </c>
      <c r="G10019" s="281">
        <f t="shared" si="3005"/>
        <v>0</v>
      </c>
    </row>
    <row r="10020" spans="1:7" s="218" customFormat="1" ht="24" customHeight="1" x14ac:dyDescent="0.2">
      <c r="A10020" s="213" t="str">
        <f t="shared" si="3001"/>
        <v/>
      </c>
      <c r="B10020" s="211" t="str">
        <f t="shared" si="3004"/>
        <v/>
      </c>
      <c r="C10020" s="212"/>
      <c r="D10020" s="213" t="str">
        <f t="shared" si="3002"/>
        <v/>
      </c>
      <c r="E10020" s="214"/>
      <c r="F10020" s="215">
        <f t="shared" si="3003"/>
        <v>0</v>
      </c>
      <c r="G10020" s="281">
        <f t="shared" si="3005"/>
        <v>0</v>
      </c>
    </row>
    <row r="10021" spans="1:7" s="218" customFormat="1" ht="24" customHeight="1" x14ac:dyDescent="0.2">
      <c r="A10021" s="213" t="str">
        <f t="shared" si="3001"/>
        <v/>
      </c>
      <c r="B10021" s="211" t="str">
        <f t="shared" si="3004"/>
        <v/>
      </c>
      <c r="C10021" s="212"/>
      <c r="D10021" s="213" t="str">
        <f t="shared" si="3002"/>
        <v/>
      </c>
      <c r="E10021" s="214"/>
      <c r="F10021" s="215">
        <f t="shared" si="3003"/>
        <v>0</v>
      </c>
      <c r="G10021" s="281">
        <f t="shared" si="3005"/>
        <v>0</v>
      </c>
    </row>
    <row r="10022" spans="1:7" s="218" customFormat="1" ht="24" customHeight="1" x14ac:dyDescent="0.2">
      <c r="A10022" s="213" t="str">
        <f t="shared" si="3001"/>
        <v/>
      </c>
      <c r="B10022" s="211" t="str">
        <f t="shared" si="3004"/>
        <v/>
      </c>
      <c r="C10022" s="212"/>
      <c r="D10022" s="213" t="str">
        <f t="shared" si="3002"/>
        <v/>
      </c>
      <c r="E10022" s="214"/>
      <c r="F10022" s="215">
        <f t="shared" si="3003"/>
        <v>0</v>
      </c>
      <c r="G10022" s="281">
        <f t="shared" si="3005"/>
        <v>0</v>
      </c>
    </row>
    <row r="10023" spans="1:7" s="218" customFormat="1" ht="24" customHeight="1" x14ac:dyDescent="0.2">
      <c r="A10023" s="213" t="str">
        <f t="shared" si="3001"/>
        <v/>
      </c>
      <c r="B10023" s="211" t="str">
        <f t="shared" si="3004"/>
        <v/>
      </c>
      <c r="C10023" s="212"/>
      <c r="D10023" s="213" t="str">
        <f t="shared" si="3002"/>
        <v/>
      </c>
      <c r="E10023" s="214"/>
      <c r="F10023" s="215">
        <f t="shared" si="3003"/>
        <v>0</v>
      </c>
      <c r="G10023" s="281">
        <f t="shared" si="3005"/>
        <v>0</v>
      </c>
    </row>
    <row r="10024" spans="1:7" s="218" customFormat="1" ht="24" customHeight="1" x14ac:dyDescent="0.2">
      <c r="A10024" s="213" t="str">
        <f t="shared" si="3001"/>
        <v/>
      </c>
      <c r="B10024" s="211" t="str">
        <f t="shared" si="3004"/>
        <v/>
      </c>
      <c r="C10024" s="212"/>
      <c r="D10024" s="213" t="str">
        <f t="shared" si="3002"/>
        <v/>
      </c>
      <c r="E10024" s="214"/>
      <c r="F10024" s="215">
        <f t="shared" si="3003"/>
        <v>0</v>
      </c>
      <c r="G10024" s="281">
        <f t="shared" si="3005"/>
        <v>0</v>
      </c>
    </row>
    <row r="10025" spans="1:7" s="218" customFormat="1" ht="24" customHeight="1" x14ac:dyDescent="0.2">
      <c r="A10025" s="213" t="str">
        <f t="shared" si="3001"/>
        <v/>
      </c>
      <c r="B10025" s="211" t="str">
        <f t="shared" si="3004"/>
        <v/>
      </c>
      <c r="C10025" s="212"/>
      <c r="D10025" s="213" t="str">
        <f t="shared" si="3002"/>
        <v/>
      </c>
      <c r="E10025" s="214"/>
      <c r="F10025" s="216">
        <f t="shared" si="3003"/>
        <v>0</v>
      </c>
      <c r="G10025" s="281">
        <f t="shared" si="3005"/>
        <v>0</v>
      </c>
    </row>
    <row r="10026" spans="1:7" ht="24" customHeight="1" x14ac:dyDescent="0.2">
      <c r="A10026" s="282"/>
      <c r="B10026" s="95"/>
      <c r="C10026" s="95"/>
      <c r="D10026" s="101"/>
      <c r="E10026" s="102"/>
      <c r="F10026" s="268" t="s">
        <v>31</v>
      </c>
      <c r="G10026" s="283">
        <f>SUBTOTAL(9,G10012:G10025)</f>
        <v>0</v>
      </c>
    </row>
    <row r="10027" spans="1:7" ht="24" customHeight="1" x14ac:dyDescent="0.2">
      <c r="A10027" s="282"/>
      <c r="B10027" s="95"/>
      <c r="C10027" s="266" t="s">
        <v>605</v>
      </c>
      <c r="D10027" s="101"/>
      <c r="E10027" s="102"/>
      <c r="F10027" s="103"/>
      <c r="G10027" s="284"/>
    </row>
    <row r="10028" spans="1:7" s="218" customFormat="1"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1">
        <f>ROUND(E10028*F10028,2)</f>
        <v>0</v>
      </c>
    </row>
    <row r="10029" spans="1:7" s="218" customFormat="1" ht="24" customHeight="1" x14ac:dyDescent="0.2">
      <c r="A10029" s="213" t="str">
        <f t="shared" si="3006"/>
        <v/>
      </c>
      <c r="B10029" s="211">
        <f t="shared" si="3007"/>
        <v>0</v>
      </c>
      <c r="C10029" s="212"/>
      <c r="D10029" s="213" t="str">
        <f t="shared" si="3008"/>
        <v/>
      </c>
      <c r="E10029" s="214"/>
      <c r="F10029" s="217">
        <f t="shared" si="3009"/>
        <v>0</v>
      </c>
      <c r="G10029" s="281">
        <f>ROUND(E10029*F10029,2)</f>
        <v>0</v>
      </c>
    </row>
    <row r="10030" spans="1:7" s="218" customFormat="1" ht="24" customHeight="1" x14ac:dyDescent="0.2">
      <c r="A10030" s="213" t="str">
        <f t="shared" si="3006"/>
        <v/>
      </c>
      <c r="B10030" s="211">
        <f t="shared" si="3007"/>
        <v>0</v>
      </c>
      <c r="C10030" s="212"/>
      <c r="D10030" s="213" t="str">
        <f t="shared" si="3008"/>
        <v/>
      </c>
      <c r="E10030" s="214"/>
      <c r="F10030" s="217">
        <f t="shared" si="3009"/>
        <v>0</v>
      </c>
      <c r="G10030" s="281">
        <f t="shared" ref="G10030:G10035" si="3010">ROUND(E10030*F10030,2)</f>
        <v>0</v>
      </c>
    </row>
    <row r="10031" spans="1:7" s="218" customFormat="1" ht="24" customHeight="1" x14ac:dyDescent="0.2">
      <c r="A10031" s="213" t="str">
        <f t="shared" si="3006"/>
        <v/>
      </c>
      <c r="B10031" s="211">
        <f t="shared" si="3007"/>
        <v>0</v>
      </c>
      <c r="C10031" s="212"/>
      <c r="D10031" s="213" t="str">
        <f t="shared" si="3008"/>
        <v/>
      </c>
      <c r="E10031" s="214"/>
      <c r="F10031" s="217">
        <f t="shared" si="3009"/>
        <v>0</v>
      </c>
      <c r="G10031" s="281">
        <f t="shared" si="3010"/>
        <v>0</v>
      </c>
    </row>
    <row r="10032" spans="1:7" s="218" customFormat="1" ht="24" customHeight="1" x14ac:dyDescent="0.2">
      <c r="A10032" s="213" t="str">
        <f t="shared" si="3006"/>
        <v/>
      </c>
      <c r="B10032" s="211">
        <f t="shared" si="3007"/>
        <v>0</v>
      </c>
      <c r="C10032" s="212"/>
      <c r="D10032" s="213" t="str">
        <f t="shared" si="3008"/>
        <v/>
      </c>
      <c r="E10032" s="214"/>
      <c r="F10032" s="215">
        <f t="shared" si="3009"/>
        <v>0</v>
      </c>
      <c r="G10032" s="281">
        <f t="shared" si="3010"/>
        <v>0</v>
      </c>
    </row>
    <row r="10033" spans="1:7" s="218" customFormat="1" ht="24" customHeight="1" x14ac:dyDescent="0.2">
      <c r="A10033" s="213" t="str">
        <f t="shared" si="3006"/>
        <v/>
      </c>
      <c r="B10033" s="211">
        <f t="shared" si="3007"/>
        <v>0</v>
      </c>
      <c r="C10033" s="212"/>
      <c r="D10033" s="213" t="str">
        <f t="shared" si="3008"/>
        <v/>
      </c>
      <c r="E10033" s="214"/>
      <c r="F10033" s="215">
        <f t="shared" si="3009"/>
        <v>0</v>
      </c>
      <c r="G10033" s="281">
        <f t="shared" si="3010"/>
        <v>0</v>
      </c>
    </row>
    <row r="10034" spans="1:7" s="218" customFormat="1" ht="24" customHeight="1" x14ac:dyDescent="0.2">
      <c r="A10034" s="213" t="str">
        <f t="shared" si="3006"/>
        <v/>
      </c>
      <c r="B10034" s="211">
        <f t="shared" si="3007"/>
        <v>0</v>
      </c>
      <c r="C10034" s="212"/>
      <c r="D10034" s="213" t="str">
        <f t="shared" si="3008"/>
        <v/>
      </c>
      <c r="E10034" s="214"/>
      <c r="F10034" s="215">
        <f t="shared" si="3009"/>
        <v>0</v>
      </c>
      <c r="G10034" s="281">
        <f t="shared" si="3010"/>
        <v>0</v>
      </c>
    </row>
    <row r="10035" spans="1:7" s="218" customFormat="1" ht="24" customHeight="1" x14ac:dyDescent="0.2">
      <c r="A10035" s="213" t="str">
        <f t="shared" si="3006"/>
        <v/>
      </c>
      <c r="B10035" s="211">
        <f t="shared" si="3007"/>
        <v>0</v>
      </c>
      <c r="C10035" s="212"/>
      <c r="D10035" s="213" t="str">
        <f t="shared" si="3008"/>
        <v/>
      </c>
      <c r="E10035" s="214"/>
      <c r="F10035" s="215">
        <f t="shared" si="3009"/>
        <v>0</v>
      </c>
      <c r="G10035" s="281">
        <f t="shared" si="3010"/>
        <v>0</v>
      </c>
    </row>
    <row r="10036" spans="1:7" ht="24" customHeight="1" x14ac:dyDescent="0.2">
      <c r="A10036" s="282"/>
      <c r="B10036" s="95"/>
      <c r="C10036" s="95"/>
      <c r="D10036" s="101"/>
      <c r="E10036" s="102"/>
      <c r="F10036" s="268" t="s">
        <v>32</v>
      </c>
      <c r="G10036" s="283">
        <f>SUBTOTAL(9,G10028:G10035)</f>
        <v>0</v>
      </c>
    </row>
    <row r="10037" spans="1:7" ht="24" customHeight="1" x14ac:dyDescent="0.2">
      <c r="A10037" s="282"/>
      <c r="B10037" s="95"/>
      <c r="C10037" s="266" t="s">
        <v>606</v>
      </c>
      <c r="D10037" s="101"/>
      <c r="E10037" s="102"/>
      <c r="F10037" s="103"/>
      <c r="G10037" s="284"/>
    </row>
    <row r="10038" spans="1:7" s="218" customFormat="1"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1">
        <f t="shared" ref="G10038:G10046" si="3015">ROUND(E10038*F10038,2)</f>
        <v>0</v>
      </c>
    </row>
    <row r="10039" spans="1:7" s="218" customFormat="1" ht="24" customHeight="1" x14ac:dyDescent="0.2">
      <c r="A10039" s="213" t="str">
        <f t="shared" si="3011"/>
        <v/>
      </c>
      <c r="B10039" s="211" t="str">
        <f t="shared" si="3012"/>
        <v/>
      </c>
      <c r="C10039" s="212"/>
      <c r="D10039" s="213" t="str">
        <f t="shared" si="3013"/>
        <v/>
      </c>
      <c r="E10039" s="214"/>
      <c r="F10039" s="215">
        <f t="shared" si="3014"/>
        <v>0</v>
      </c>
      <c r="G10039" s="281">
        <f t="shared" si="3015"/>
        <v>0</v>
      </c>
    </row>
    <row r="10040" spans="1:7" s="218" customFormat="1" ht="24" customHeight="1" x14ac:dyDescent="0.2">
      <c r="A10040" s="213" t="str">
        <f t="shared" si="3011"/>
        <v/>
      </c>
      <c r="B10040" s="211" t="str">
        <f t="shared" si="3012"/>
        <v/>
      </c>
      <c r="C10040" s="212"/>
      <c r="D10040" s="213" t="str">
        <f t="shared" si="3013"/>
        <v/>
      </c>
      <c r="E10040" s="214"/>
      <c r="F10040" s="215">
        <f t="shared" si="3014"/>
        <v>0</v>
      </c>
      <c r="G10040" s="281">
        <f t="shared" si="3015"/>
        <v>0</v>
      </c>
    </row>
    <row r="10041" spans="1:7" s="218" customFormat="1" ht="24" customHeight="1" x14ac:dyDescent="0.2">
      <c r="A10041" s="213" t="str">
        <f t="shared" si="3011"/>
        <v/>
      </c>
      <c r="B10041" s="211" t="str">
        <f t="shared" si="3012"/>
        <v/>
      </c>
      <c r="C10041" s="212"/>
      <c r="D10041" s="213" t="str">
        <f t="shared" si="3013"/>
        <v/>
      </c>
      <c r="E10041" s="214"/>
      <c r="F10041" s="215">
        <f t="shared" si="3014"/>
        <v>0</v>
      </c>
      <c r="G10041" s="281">
        <f t="shared" si="3015"/>
        <v>0</v>
      </c>
    </row>
    <row r="10042" spans="1:7" s="218" customFormat="1" ht="24" customHeight="1" x14ac:dyDescent="0.2">
      <c r="A10042" s="213" t="str">
        <f t="shared" si="3011"/>
        <v/>
      </c>
      <c r="B10042" s="211" t="str">
        <f t="shared" si="3012"/>
        <v/>
      </c>
      <c r="C10042" s="212"/>
      <c r="D10042" s="213" t="str">
        <f t="shared" si="3013"/>
        <v/>
      </c>
      <c r="E10042" s="214"/>
      <c r="F10042" s="215">
        <f t="shared" si="3014"/>
        <v>0</v>
      </c>
      <c r="G10042" s="281">
        <f t="shared" si="3015"/>
        <v>0</v>
      </c>
    </row>
    <row r="10043" spans="1:7" s="218" customFormat="1" ht="24" customHeight="1" x14ac:dyDescent="0.2">
      <c r="A10043" s="213" t="str">
        <f t="shared" si="3011"/>
        <v/>
      </c>
      <c r="B10043" s="211" t="str">
        <f t="shared" si="3012"/>
        <v/>
      </c>
      <c r="C10043" s="212"/>
      <c r="D10043" s="213" t="str">
        <f t="shared" si="3013"/>
        <v/>
      </c>
      <c r="E10043" s="214"/>
      <c r="F10043" s="215">
        <f t="shared" si="3014"/>
        <v>0</v>
      </c>
      <c r="G10043" s="281">
        <f t="shared" si="3015"/>
        <v>0</v>
      </c>
    </row>
    <row r="10044" spans="1:7" s="218" customFormat="1" ht="24" customHeight="1" x14ac:dyDescent="0.2">
      <c r="A10044" s="213" t="str">
        <f t="shared" si="3011"/>
        <v/>
      </c>
      <c r="B10044" s="211" t="str">
        <f t="shared" si="3012"/>
        <v/>
      </c>
      <c r="C10044" s="212"/>
      <c r="D10044" s="213" t="str">
        <f t="shared" si="3013"/>
        <v/>
      </c>
      <c r="E10044" s="214"/>
      <c r="F10044" s="215">
        <f t="shared" si="3014"/>
        <v>0</v>
      </c>
      <c r="G10044" s="281">
        <f t="shared" si="3015"/>
        <v>0</v>
      </c>
    </row>
    <row r="10045" spans="1:7" s="218" customFormat="1" ht="24" customHeight="1" x14ac:dyDescent="0.2">
      <c r="A10045" s="213" t="str">
        <f t="shared" si="3011"/>
        <v/>
      </c>
      <c r="B10045" s="211" t="str">
        <f t="shared" si="3012"/>
        <v/>
      </c>
      <c r="C10045" s="212"/>
      <c r="D10045" s="213" t="str">
        <f t="shared" si="3013"/>
        <v/>
      </c>
      <c r="E10045" s="214"/>
      <c r="F10045" s="215">
        <f t="shared" si="3014"/>
        <v>0</v>
      </c>
      <c r="G10045" s="281">
        <f t="shared" si="3015"/>
        <v>0</v>
      </c>
    </row>
    <row r="10046" spans="1:7" s="218" customFormat="1" ht="24" customHeight="1" x14ac:dyDescent="0.2">
      <c r="A10046" s="213" t="str">
        <f t="shared" si="3011"/>
        <v/>
      </c>
      <c r="B10046" s="211" t="str">
        <f t="shared" si="3012"/>
        <v/>
      </c>
      <c r="C10046" s="212"/>
      <c r="D10046" s="213" t="str">
        <f t="shared" si="3013"/>
        <v/>
      </c>
      <c r="E10046" s="214"/>
      <c r="F10046" s="215">
        <f t="shared" si="3014"/>
        <v>0</v>
      </c>
      <c r="G10046" s="281">
        <f t="shared" si="3015"/>
        <v>0</v>
      </c>
    </row>
    <row r="10047" spans="1:7" ht="24" customHeight="1" x14ac:dyDescent="0.2">
      <c r="A10047" s="285"/>
      <c r="B10047" s="101"/>
      <c r="C10047" s="95"/>
      <c r="D10047" s="101"/>
      <c r="E10047" s="102"/>
      <c r="F10047" s="268" t="s">
        <v>33</v>
      </c>
      <c r="G10047" s="283">
        <f>SUBTOTAL(9,G10038:G10046)</f>
        <v>0</v>
      </c>
    </row>
    <row r="10048" spans="1:7" ht="24" customHeight="1" x14ac:dyDescent="0.2">
      <c r="A10048" s="286"/>
      <c r="B10048" s="101"/>
      <c r="C10048" s="95"/>
      <c r="D10048" s="101"/>
      <c r="E10048" s="102"/>
      <c r="F10048" s="103"/>
      <c r="G10048" s="284"/>
    </row>
    <row r="10049" spans="1:123" ht="24" customHeight="1" x14ac:dyDescent="0.2">
      <c r="A10049" s="287" t="str">
        <f>B10007</f>
        <v/>
      </c>
      <c r="B10049" s="288" t="str">
        <f>C10007</f>
        <v/>
      </c>
      <c r="C10049" s="109"/>
      <c r="D10049" s="109" t="s">
        <v>34</v>
      </c>
      <c r="E10049" s="110"/>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7" t="str">
        <f>Comitente</f>
        <v>CA.ME. SAN JUAN SOCIEDAD DEL ESTADO</v>
      </c>
      <c r="C10052" s="92"/>
      <c r="D10052" s="98"/>
      <c r="E10052" s="98"/>
      <c r="F10052" s="99"/>
      <c r="G10052" s="273"/>
    </row>
    <row r="10053" spans="1:123" ht="24" customHeight="1" x14ac:dyDescent="0.2">
      <c r="A10053" s="272" t="s">
        <v>603</v>
      </c>
      <c r="B10053" s="97">
        <f>Contratista</f>
        <v>0</v>
      </c>
      <c r="C10053" s="93"/>
      <c r="D10053" s="93"/>
      <c r="E10053" s="93"/>
      <c r="F10053" s="100"/>
      <c r="G10053" s="274"/>
    </row>
    <row r="10054" spans="1:123" ht="24" customHeight="1" x14ac:dyDescent="0.2">
      <c r="A10054" s="272" t="s">
        <v>24</v>
      </c>
      <c r="B10054" s="97" t="str">
        <f>Obra</f>
        <v>CIERRE PERIMETRAL - OBRA CIVIL Ca.Me. SAN JUAN S.E.</v>
      </c>
      <c r="C10054" s="93"/>
      <c r="D10054" s="93"/>
      <c r="E10054" s="93"/>
      <c r="F10054" s="100" t="s">
        <v>38</v>
      </c>
      <c r="G10054" s="275">
        <f>Fecha_Base</f>
        <v>44711</v>
      </c>
    </row>
    <row r="10055" spans="1:123" ht="24" customHeight="1" x14ac:dyDescent="0.2">
      <c r="A10055" s="276" t="s">
        <v>601</v>
      </c>
      <c r="B10055" s="94" t="str">
        <f>Ubicación</f>
        <v>DEPARTAMENTO SARMIENTO</v>
      </c>
      <c r="C10055" s="94"/>
      <c r="D10055" s="101"/>
      <c r="E10055" s="102"/>
      <c r="F10055" s="103"/>
      <c r="G10055" s="277"/>
    </row>
    <row r="10056" spans="1:123" ht="24" customHeight="1" x14ac:dyDescent="0.2">
      <c r="A10056" s="276" t="s">
        <v>39</v>
      </c>
      <c r="B10056" s="104" t="str">
        <f>IFERROR(VALUE(LEFT(B10057,FIND(".",B10057)-1)),"")</f>
        <v/>
      </c>
      <c r="C10056" s="95" t="str">
        <f>IFERROR(VLOOKUP(B10056,Tabla_CyP,2,FALSE),"")</f>
        <v/>
      </c>
      <c r="D10056" s="95"/>
      <c r="E10056" s="102"/>
      <c r="F10056" s="103"/>
      <c r="G10056" s="277"/>
    </row>
    <row r="10057" spans="1:123" ht="24" customHeight="1" x14ac:dyDescent="0.2">
      <c r="A10057" s="276" t="s">
        <v>25</v>
      </c>
      <c r="B10057" s="105" t="str">
        <f>IFERROR(VLOOKUP(COUNTIF($A$1:A10057,"ANALISIS DE PRECIOS"),Tabla_NumeroItem,2,FALSE),"")</f>
        <v/>
      </c>
      <c r="C10057" s="95" t="str">
        <f>IFERROR(VLOOKUP(B10057,Tabla_CyP,2,FALSE),"")</f>
        <v/>
      </c>
      <c r="D10057" s="101"/>
      <c r="E10057" s="102"/>
      <c r="F10057" s="100" t="s">
        <v>26</v>
      </c>
      <c r="G10057" s="278" t="str">
        <f>IFERROR(VLOOKUP(B10057,Tabla_CyP,4,FALSE),"")</f>
        <v/>
      </c>
    </row>
    <row r="10058" spans="1:123" ht="24" customHeight="1" x14ac:dyDescent="0.2">
      <c r="A10058" s="276"/>
      <c r="B10058" s="94"/>
      <c r="C10058" s="95"/>
      <c r="D10058" s="101"/>
      <c r="E10058" s="102"/>
      <c r="F10058" s="103"/>
      <c r="G10058" s="277"/>
    </row>
    <row r="10059" spans="1:123" ht="24" customHeight="1" x14ac:dyDescent="0.2">
      <c r="A10059" s="378" t="s">
        <v>507</v>
      </c>
      <c r="B10059" s="379"/>
      <c r="C10059" s="380" t="s">
        <v>0</v>
      </c>
      <c r="D10059" s="380" t="s">
        <v>27</v>
      </c>
      <c r="E10059" s="386" t="s">
        <v>28</v>
      </c>
      <c r="F10059" s="388" t="s">
        <v>29</v>
      </c>
      <c r="G10059" s="388" t="s">
        <v>30</v>
      </c>
    </row>
    <row r="10060" spans="1:123" s="107" customFormat="1" ht="24" customHeight="1" x14ac:dyDescent="0.2">
      <c r="A10060" s="106" t="s">
        <v>508</v>
      </c>
      <c r="B10060" s="106" t="s">
        <v>509</v>
      </c>
      <c r="C10060" s="381"/>
      <c r="D10060" s="381"/>
      <c r="E10060" s="387"/>
      <c r="F10060" s="389"/>
      <c r="G10060" s="389"/>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customHeight="1" x14ac:dyDescent="0.2">
      <c r="A10061" s="279"/>
      <c r="B10061" s="108"/>
      <c r="C10061" s="267" t="s">
        <v>604</v>
      </c>
      <c r="D10061" s="109"/>
      <c r="E10061" s="110"/>
      <c r="F10061" s="111"/>
      <c r="G10061" s="280"/>
    </row>
    <row r="10062" spans="1:123" s="218" customFormat="1"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1">
        <f>ROUND(E10062*F10062,2)</f>
        <v>0</v>
      </c>
    </row>
    <row r="10063" spans="1:123" s="218" customFormat="1"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1">
        <f t="shared" ref="G10063:G10075" si="3020">ROUND(E10063*F10063,2)</f>
        <v>0</v>
      </c>
    </row>
    <row r="10064" spans="1:123" s="218" customFormat="1" ht="24" customHeight="1" x14ac:dyDescent="0.2">
      <c r="A10064" s="213" t="str">
        <f t="shared" si="3016"/>
        <v/>
      </c>
      <c r="B10064" s="211" t="str">
        <f t="shared" si="3019"/>
        <v/>
      </c>
      <c r="C10064" s="212"/>
      <c r="D10064" s="213" t="str">
        <f t="shared" si="3017"/>
        <v/>
      </c>
      <c r="E10064" s="214"/>
      <c r="F10064" s="215">
        <f t="shared" si="3018"/>
        <v>0</v>
      </c>
      <c r="G10064" s="281">
        <f t="shared" si="3020"/>
        <v>0</v>
      </c>
    </row>
    <row r="10065" spans="1:7" s="218" customFormat="1" ht="24" customHeight="1" x14ac:dyDescent="0.2">
      <c r="A10065" s="213" t="str">
        <f t="shared" si="3016"/>
        <v/>
      </c>
      <c r="B10065" s="211" t="str">
        <f t="shared" si="3019"/>
        <v/>
      </c>
      <c r="C10065" s="212"/>
      <c r="D10065" s="213" t="str">
        <f t="shared" si="3017"/>
        <v/>
      </c>
      <c r="E10065" s="214"/>
      <c r="F10065" s="215">
        <f t="shared" si="3018"/>
        <v>0</v>
      </c>
      <c r="G10065" s="281">
        <f t="shared" si="3020"/>
        <v>0</v>
      </c>
    </row>
    <row r="10066" spans="1:7" s="218" customFormat="1" ht="24" customHeight="1" x14ac:dyDescent="0.2">
      <c r="A10066" s="213" t="str">
        <f t="shared" si="3016"/>
        <v/>
      </c>
      <c r="B10066" s="211" t="str">
        <f t="shared" si="3019"/>
        <v/>
      </c>
      <c r="C10066" s="212"/>
      <c r="D10066" s="213" t="str">
        <f t="shared" si="3017"/>
        <v/>
      </c>
      <c r="E10066" s="214"/>
      <c r="F10066" s="215">
        <f t="shared" si="3018"/>
        <v>0</v>
      </c>
      <c r="G10066" s="281">
        <f t="shared" si="3020"/>
        <v>0</v>
      </c>
    </row>
    <row r="10067" spans="1:7" s="218" customFormat="1" ht="24" customHeight="1" x14ac:dyDescent="0.2">
      <c r="A10067" s="213" t="str">
        <f t="shared" si="3016"/>
        <v/>
      </c>
      <c r="B10067" s="211" t="str">
        <f t="shared" si="3019"/>
        <v/>
      </c>
      <c r="C10067" s="212"/>
      <c r="D10067" s="213" t="str">
        <f t="shared" si="3017"/>
        <v/>
      </c>
      <c r="E10067" s="214"/>
      <c r="F10067" s="215">
        <f t="shared" si="3018"/>
        <v>0</v>
      </c>
      <c r="G10067" s="281">
        <f t="shared" si="3020"/>
        <v>0</v>
      </c>
    </row>
    <row r="10068" spans="1:7" s="218" customFormat="1" ht="24" customHeight="1" x14ac:dyDescent="0.2">
      <c r="A10068" s="213" t="str">
        <f t="shared" si="3016"/>
        <v/>
      </c>
      <c r="B10068" s="211" t="str">
        <f t="shared" si="3019"/>
        <v/>
      </c>
      <c r="C10068" s="212"/>
      <c r="D10068" s="213" t="str">
        <f t="shared" si="3017"/>
        <v/>
      </c>
      <c r="E10068" s="214"/>
      <c r="F10068" s="215">
        <f t="shared" si="3018"/>
        <v>0</v>
      </c>
      <c r="G10068" s="281">
        <f t="shared" si="3020"/>
        <v>0</v>
      </c>
    </row>
    <row r="10069" spans="1:7" s="218" customFormat="1" ht="24" customHeight="1" x14ac:dyDescent="0.2">
      <c r="A10069" s="213" t="str">
        <f t="shared" si="3016"/>
        <v/>
      </c>
      <c r="B10069" s="211" t="str">
        <f t="shared" si="3019"/>
        <v/>
      </c>
      <c r="C10069" s="212"/>
      <c r="D10069" s="213" t="str">
        <f t="shared" si="3017"/>
        <v/>
      </c>
      <c r="E10069" s="214"/>
      <c r="F10069" s="215">
        <f t="shared" si="3018"/>
        <v>0</v>
      </c>
      <c r="G10069" s="281">
        <f t="shared" si="3020"/>
        <v>0</v>
      </c>
    </row>
    <row r="10070" spans="1:7" s="218" customFormat="1" ht="24" customHeight="1" x14ac:dyDescent="0.2">
      <c r="A10070" s="213" t="str">
        <f t="shared" si="3016"/>
        <v/>
      </c>
      <c r="B10070" s="211" t="str">
        <f t="shared" si="3019"/>
        <v/>
      </c>
      <c r="C10070" s="212"/>
      <c r="D10070" s="213" t="str">
        <f t="shared" si="3017"/>
        <v/>
      </c>
      <c r="E10070" s="214"/>
      <c r="F10070" s="215">
        <f t="shared" si="3018"/>
        <v>0</v>
      </c>
      <c r="G10070" s="281">
        <f t="shared" si="3020"/>
        <v>0</v>
      </c>
    </row>
    <row r="10071" spans="1:7" s="218" customFormat="1" ht="24" customHeight="1" x14ac:dyDescent="0.2">
      <c r="A10071" s="213" t="str">
        <f t="shared" si="3016"/>
        <v/>
      </c>
      <c r="B10071" s="211" t="str">
        <f t="shared" si="3019"/>
        <v/>
      </c>
      <c r="C10071" s="212"/>
      <c r="D10071" s="213" t="str">
        <f t="shared" si="3017"/>
        <v/>
      </c>
      <c r="E10071" s="214"/>
      <c r="F10071" s="215">
        <f t="shared" si="3018"/>
        <v>0</v>
      </c>
      <c r="G10071" s="281">
        <f t="shared" si="3020"/>
        <v>0</v>
      </c>
    </row>
    <row r="10072" spans="1:7" s="218" customFormat="1" ht="24" customHeight="1" x14ac:dyDescent="0.2">
      <c r="A10072" s="213" t="str">
        <f t="shared" si="3016"/>
        <v/>
      </c>
      <c r="B10072" s="211" t="str">
        <f t="shared" si="3019"/>
        <v/>
      </c>
      <c r="C10072" s="212"/>
      <c r="D10072" s="213" t="str">
        <f t="shared" si="3017"/>
        <v/>
      </c>
      <c r="E10072" s="214"/>
      <c r="F10072" s="215">
        <f t="shared" si="3018"/>
        <v>0</v>
      </c>
      <c r="G10072" s="281">
        <f t="shared" si="3020"/>
        <v>0</v>
      </c>
    </row>
    <row r="10073" spans="1:7" s="218" customFormat="1" ht="24" customHeight="1" x14ac:dyDescent="0.2">
      <c r="A10073" s="213" t="str">
        <f t="shared" si="3016"/>
        <v/>
      </c>
      <c r="B10073" s="211" t="str">
        <f t="shared" si="3019"/>
        <v/>
      </c>
      <c r="C10073" s="212"/>
      <c r="D10073" s="213" t="str">
        <f t="shared" si="3017"/>
        <v/>
      </c>
      <c r="E10073" s="214"/>
      <c r="F10073" s="215">
        <f t="shared" si="3018"/>
        <v>0</v>
      </c>
      <c r="G10073" s="281">
        <f t="shared" si="3020"/>
        <v>0</v>
      </c>
    </row>
    <row r="10074" spans="1:7" s="218" customFormat="1" ht="24" customHeight="1" x14ac:dyDescent="0.2">
      <c r="A10074" s="213" t="str">
        <f t="shared" si="3016"/>
        <v/>
      </c>
      <c r="B10074" s="211" t="str">
        <f t="shared" si="3019"/>
        <v/>
      </c>
      <c r="C10074" s="212"/>
      <c r="D10074" s="213" t="str">
        <f t="shared" si="3017"/>
        <v/>
      </c>
      <c r="E10074" s="214"/>
      <c r="F10074" s="215">
        <f t="shared" si="3018"/>
        <v>0</v>
      </c>
      <c r="G10074" s="281">
        <f t="shared" si="3020"/>
        <v>0</v>
      </c>
    </row>
    <row r="10075" spans="1:7" s="218" customFormat="1" ht="24" customHeight="1" x14ac:dyDescent="0.2">
      <c r="A10075" s="213" t="str">
        <f t="shared" si="3016"/>
        <v/>
      </c>
      <c r="B10075" s="211" t="str">
        <f t="shared" si="3019"/>
        <v/>
      </c>
      <c r="C10075" s="212"/>
      <c r="D10075" s="213" t="str">
        <f t="shared" si="3017"/>
        <v/>
      </c>
      <c r="E10075" s="214"/>
      <c r="F10075" s="216">
        <f t="shared" si="3018"/>
        <v>0</v>
      </c>
      <c r="G10075" s="281">
        <f t="shared" si="3020"/>
        <v>0</v>
      </c>
    </row>
    <row r="10076" spans="1:7" ht="24" customHeight="1" x14ac:dyDescent="0.2">
      <c r="A10076" s="282"/>
      <c r="B10076" s="95"/>
      <c r="C10076" s="95"/>
      <c r="D10076" s="101"/>
      <c r="E10076" s="102"/>
      <c r="F10076" s="268" t="s">
        <v>31</v>
      </c>
      <c r="G10076" s="283">
        <f>SUBTOTAL(9,G10062:G10075)</f>
        <v>0</v>
      </c>
    </row>
    <row r="10077" spans="1:7" ht="24" customHeight="1" x14ac:dyDescent="0.2">
      <c r="A10077" s="282"/>
      <c r="B10077" s="95"/>
      <c r="C10077" s="266" t="s">
        <v>605</v>
      </c>
      <c r="D10077" s="101"/>
      <c r="E10077" s="102"/>
      <c r="F10077" s="103"/>
      <c r="G10077" s="284"/>
    </row>
    <row r="10078" spans="1:7" s="218" customFormat="1"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1">
        <f>ROUND(E10078*F10078,2)</f>
        <v>0</v>
      </c>
    </row>
    <row r="10079" spans="1:7" s="218" customFormat="1" ht="24" customHeight="1" x14ac:dyDescent="0.2">
      <c r="A10079" s="213" t="str">
        <f t="shared" si="3021"/>
        <v/>
      </c>
      <c r="B10079" s="211">
        <f t="shared" si="3022"/>
        <v>0</v>
      </c>
      <c r="C10079" s="212"/>
      <c r="D10079" s="213" t="str">
        <f t="shared" si="3023"/>
        <v/>
      </c>
      <c r="E10079" s="214"/>
      <c r="F10079" s="217">
        <f t="shared" si="3024"/>
        <v>0</v>
      </c>
      <c r="G10079" s="281">
        <f>ROUND(E10079*F10079,2)</f>
        <v>0</v>
      </c>
    </row>
    <row r="10080" spans="1:7" s="218" customFormat="1" ht="24" customHeight="1" x14ac:dyDescent="0.2">
      <c r="A10080" s="213" t="str">
        <f t="shared" si="3021"/>
        <v/>
      </c>
      <c r="B10080" s="211">
        <f t="shared" si="3022"/>
        <v>0</v>
      </c>
      <c r="C10080" s="212"/>
      <c r="D10080" s="213" t="str">
        <f t="shared" si="3023"/>
        <v/>
      </c>
      <c r="E10080" s="214"/>
      <c r="F10080" s="217">
        <f t="shared" si="3024"/>
        <v>0</v>
      </c>
      <c r="G10080" s="281">
        <f t="shared" ref="G10080:G10085" si="3025">ROUND(E10080*F10080,2)</f>
        <v>0</v>
      </c>
    </row>
    <row r="10081" spans="1:7" s="218" customFormat="1" ht="24" customHeight="1" x14ac:dyDescent="0.2">
      <c r="A10081" s="213" t="str">
        <f t="shared" si="3021"/>
        <v/>
      </c>
      <c r="B10081" s="211">
        <f t="shared" si="3022"/>
        <v>0</v>
      </c>
      <c r="C10081" s="212"/>
      <c r="D10081" s="213" t="str">
        <f t="shared" si="3023"/>
        <v/>
      </c>
      <c r="E10081" s="214"/>
      <c r="F10081" s="217">
        <f t="shared" si="3024"/>
        <v>0</v>
      </c>
      <c r="G10081" s="281">
        <f t="shared" si="3025"/>
        <v>0</v>
      </c>
    </row>
    <row r="10082" spans="1:7" s="218" customFormat="1" ht="24" customHeight="1" x14ac:dyDescent="0.2">
      <c r="A10082" s="213" t="str">
        <f t="shared" si="3021"/>
        <v/>
      </c>
      <c r="B10082" s="211">
        <f t="shared" si="3022"/>
        <v>0</v>
      </c>
      <c r="C10082" s="212"/>
      <c r="D10082" s="213" t="str">
        <f t="shared" si="3023"/>
        <v/>
      </c>
      <c r="E10082" s="214"/>
      <c r="F10082" s="215">
        <f t="shared" si="3024"/>
        <v>0</v>
      </c>
      <c r="G10082" s="281">
        <f t="shared" si="3025"/>
        <v>0</v>
      </c>
    </row>
    <row r="10083" spans="1:7" s="218" customFormat="1" ht="24" customHeight="1" x14ac:dyDescent="0.2">
      <c r="A10083" s="213" t="str">
        <f t="shared" si="3021"/>
        <v/>
      </c>
      <c r="B10083" s="211">
        <f t="shared" si="3022"/>
        <v>0</v>
      </c>
      <c r="C10083" s="212"/>
      <c r="D10083" s="213" t="str">
        <f t="shared" si="3023"/>
        <v/>
      </c>
      <c r="E10083" s="214"/>
      <c r="F10083" s="215">
        <f t="shared" si="3024"/>
        <v>0</v>
      </c>
      <c r="G10083" s="281">
        <f t="shared" si="3025"/>
        <v>0</v>
      </c>
    </row>
    <row r="10084" spans="1:7" s="218" customFormat="1" ht="24" customHeight="1" x14ac:dyDescent="0.2">
      <c r="A10084" s="213" t="str">
        <f t="shared" si="3021"/>
        <v/>
      </c>
      <c r="B10084" s="211">
        <f t="shared" si="3022"/>
        <v>0</v>
      </c>
      <c r="C10084" s="212"/>
      <c r="D10084" s="213" t="str">
        <f t="shared" si="3023"/>
        <v/>
      </c>
      <c r="E10084" s="214"/>
      <c r="F10084" s="215">
        <f t="shared" si="3024"/>
        <v>0</v>
      </c>
      <c r="G10084" s="281">
        <f t="shared" si="3025"/>
        <v>0</v>
      </c>
    </row>
    <row r="10085" spans="1:7" s="218" customFormat="1" ht="24" customHeight="1" x14ac:dyDescent="0.2">
      <c r="A10085" s="213" t="str">
        <f t="shared" si="3021"/>
        <v/>
      </c>
      <c r="B10085" s="211">
        <f t="shared" si="3022"/>
        <v>0</v>
      </c>
      <c r="C10085" s="212"/>
      <c r="D10085" s="213" t="str">
        <f t="shared" si="3023"/>
        <v/>
      </c>
      <c r="E10085" s="214"/>
      <c r="F10085" s="215">
        <f t="shared" si="3024"/>
        <v>0</v>
      </c>
      <c r="G10085" s="281">
        <f t="shared" si="3025"/>
        <v>0</v>
      </c>
    </row>
    <row r="10086" spans="1:7" ht="24" customHeight="1" x14ac:dyDescent="0.2">
      <c r="A10086" s="282"/>
      <c r="B10086" s="95"/>
      <c r="C10086" s="95"/>
      <c r="D10086" s="101"/>
      <c r="E10086" s="102"/>
      <c r="F10086" s="268" t="s">
        <v>32</v>
      </c>
      <c r="G10086" s="283">
        <f>SUBTOTAL(9,G10078:G10085)</f>
        <v>0</v>
      </c>
    </row>
    <row r="10087" spans="1:7" ht="24" customHeight="1" x14ac:dyDescent="0.2">
      <c r="A10087" s="282"/>
      <c r="B10087" s="95"/>
      <c r="C10087" s="266" t="s">
        <v>606</v>
      </c>
      <c r="D10087" s="101"/>
      <c r="E10087" s="102"/>
      <c r="F10087" s="103"/>
      <c r="G10087" s="284"/>
    </row>
    <row r="10088" spans="1:7" s="218" customFormat="1"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1">
        <f t="shared" ref="G10088:G10096" si="3030">ROUND(E10088*F10088,2)</f>
        <v>0</v>
      </c>
    </row>
    <row r="10089" spans="1:7" s="218" customFormat="1" ht="24" customHeight="1" x14ac:dyDescent="0.2">
      <c r="A10089" s="213" t="str">
        <f t="shared" si="3026"/>
        <v/>
      </c>
      <c r="B10089" s="211" t="str">
        <f t="shared" si="3027"/>
        <v/>
      </c>
      <c r="C10089" s="212"/>
      <c r="D10089" s="213" t="str">
        <f t="shared" si="3028"/>
        <v/>
      </c>
      <c r="E10089" s="214"/>
      <c r="F10089" s="215">
        <f t="shared" si="3029"/>
        <v>0</v>
      </c>
      <c r="G10089" s="281">
        <f t="shared" si="3030"/>
        <v>0</v>
      </c>
    </row>
    <row r="10090" spans="1:7" s="218" customFormat="1" ht="24" customHeight="1" x14ac:dyDescent="0.2">
      <c r="A10090" s="213" t="str">
        <f t="shared" si="3026"/>
        <v/>
      </c>
      <c r="B10090" s="211" t="str">
        <f t="shared" si="3027"/>
        <v/>
      </c>
      <c r="C10090" s="212"/>
      <c r="D10090" s="213" t="str">
        <f t="shared" si="3028"/>
        <v/>
      </c>
      <c r="E10090" s="214"/>
      <c r="F10090" s="215">
        <f t="shared" si="3029"/>
        <v>0</v>
      </c>
      <c r="G10090" s="281">
        <f t="shared" si="3030"/>
        <v>0</v>
      </c>
    </row>
    <row r="10091" spans="1:7" s="218" customFormat="1" ht="24" customHeight="1" x14ac:dyDescent="0.2">
      <c r="A10091" s="213" t="str">
        <f t="shared" si="3026"/>
        <v/>
      </c>
      <c r="B10091" s="211" t="str">
        <f t="shared" si="3027"/>
        <v/>
      </c>
      <c r="C10091" s="212"/>
      <c r="D10091" s="213" t="str">
        <f t="shared" si="3028"/>
        <v/>
      </c>
      <c r="E10091" s="214"/>
      <c r="F10091" s="215">
        <f t="shared" si="3029"/>
        <v>0</v>
      </c>
      <c r="G10091" s="281">
        <f t="shared" si="3030"/>
        <v>0</v>
      </c>
    </row>
    <row r="10092" spans="1:7" s="218" customFormat="1" ht="24" customHeight="1" x14ac:dyDescent="0.2">
      <c r="A10092" s="213" t="str">
        <f t="shared" si="3026"/>
        <v/>
      </c>
      <c r="B10092" s="211" t="str">
        <f t="shared" si="3027"/>
        <v/>
      </c>
      <c r="C10092" s="212"/>
      <c r="D10092" s="213" t="str">
        <f t="shared" si="3028"/>
        <v/>
      </c>
      <c r="E10092" s="214"/>
      <c r="F10092" s="215">
        <f t="shared" si="3029"/>
        <v>0</v>
      </c>
      <c r="G10092" s="281">
        <f t="shared" si="3030"/>
        <v>0</v>
      </c>
    </row>
    <row r="10093" spans="1:7" s="218" customFormat="1" ht="24" customHeight="1" x14ac:dyDescent="0.2">
      <c r="A10093" s="213" t="str">
        <f t="shared" si="3026"/>
        <v/>
      </c>
      <c r="B10093" s="211" t="str">
        <f t="shared" si="3027"/>
        <v/>
      </c>
      <c r="C10093" s="212"/>
      <c r="D10093" s="213" t="str">
        <f t="shared" si="3028"/>
        <v/>
      </c>
      <c r="E10093" s="214"/>
      <c r="F10093" s="215">
        <f t="shared" si="3029"/>
        <v>0</v>
      </c>
      <c r="G10093" s="281">
        <f t="shared" si="3030"/>
        <v>0</v>
      </c>
    </row>
    <row r="10094" spans="1:7" s="218" customFormat="1" ht="24" customHeight="1" x14ac:dyDescent="0.2">
      <c r="A10094" s="213" t="str">
        <f t="shared" si="3026"/>
        <v/>
      </c>
      <c r="B10094" s="211" t="str">
        <f t="shared" si="3027"/>
        <v/>
      </c>
      <c r="C10094" s="212"/>
      <c r="D10094" s="213" t="str">
        <f t="shared" si="3028"/>
        <v/>
      </c>
      <c r="E10094" s="214"/>
      <c r="F10094" s="215">
        <f t="shared" si="3029"/>
        <v>0</v>
      </c>
      <c r="G10094" s="281">
        <f t="shared" si="3030"/>
        <v>0</v>
      </c>
    </row>
    <row r="10095" spans="1:7" s="218" customFormat="1" ht="24" customHeight="1" x14ac:dyDescent="0.2">
      <c r="A10095" s="213" t="str">
        <f t="shared" si="3026"/>
        <v/>
      </c>
      <c r="B10095" s="211" t="str">
        <f t="shared" si="3027"/>
        <v/>
      </c>
      <c r="C10095" s="212"/>
      <c r="D10095" s="213" t="str">
        <f t="shared" si="3028"/>
        <v/>
      </c>
      <c r="E10095" s="214"/>
      <c r="F10095" s="215">
        <f t="shared" si="3029"/>
        <v>0</v>
      </c>
      <c r="G10095" s="281">
        <f t="shared" si="3030"/>
        <v>0</v>
      </c>
    </row>
    <row r="10096" spans="1:7" s="218" customFormat="1" ht="24" customHeight="1" x14ac:dyDescent="0.2">
      <c r="A10096" s="213" t="str">
        <f t="shared" si="3026"/>
        <v/>
      </c>
      <c r="B10096" s="211" t="str">
        <f t="shared" si="3027"/>
        <v/>
      </c>
      <c r="C10096" s="212"/>
      <c r="D10096" s="213" t="str">
        <f t="shared" si="3028"/>
        <v/>
      </c>
      <c r="E10096" s="214"/>
      <c r="F10096" s="215">
        <f t="shared" si="3029"/>
        <v>0</v>
      </c>
      <c r="G10096" s="281">
        <f t="shared" si="3030"/>
        <v>0</v>
      </c>
    </row>
    <row r="10097" spans="1:123" ht="24" customHeight="1" x14ac:dyDescent="0.2">
      <c r="A10097" s="285"/>
      <c r="B10097" s="101"/>
      <c r="C10097" s="95"/>
      <c r="D10097" s="101"/>
      <c r="E10097" s="102"/>
      <c r="F10097" s="268" t="s">
        <v>33</v>
      </c>
      <c r="G10097" s="283">
        <f>SUBTOTAL(9,G10088:G10096)</f>
        <v>0</v>
      </c>
    </row>
    <row r="10098" spans="1:123" ht="24" customHeight="1" x14ac:dyDescent="0.2">
      <c r="A10098" s="286"/>
      <c r="B10098" s="101"/>
      <c r="C10098" s="95"/>
      <c r="D10098" s="101"/>
      <c r="E10098" s="102"/>
      <c r="F10098" s="103"/>
      <c r="G10098" s="284"/>
    </row>
    <row r="10099" spans="1:123" ht="24" customHeight="1" x14ac:dyDescent="0.2">
      <c r="A10099" s="287" t="str">
        <f>B10057</f>
        <v/>
      </c>
      <c r="B10099" s="288" t="str">
        <f>C10057</f>
        <v/>
      </c>
      <c r="C10099" s="109"/>
      <c r="D10099" s="109" t="s">
        <v>34</v>
      </c>
      <c r="E10099" s="110"/>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7" t="str">
        <f>Comitente</f>
        <v>CA.ME. SAN JUAN SOCIEDAD DEL ESTADO</v>
      </c>
      <c r="C10102" s="92"/>
      <c r="D10102" s="98"/>
      <c r="E10102" s="98"/>
      <c r="F10102" s="99"/>
      <c r="G10102" s="273"/>
    </row>
    <row r="10103" spans="1:123" ht="24" customHeight="1" x14ac:dyDescent="0.2">
      <c r="A10103" s="272" t="s">
        <v>603</v>
      </c>
      <c r="B10103" s="97">
        <f>Contratista</f>
        <v>0</v>
      </c>
      <c r="C10103" s="93"/>
      <c r="D10103" s="93"/>
      <c r="E10103" s="93"/>
      <c r="F10103" s="100"/>
      <c r="G10103" s="274"/>
    </row>
    <row r="10104" spans="1:123" ht="24" customHeight="1" x14ac:dyDescent="0.2">
      <c r="A10104" s="272" t="s">
        <v>24</v>
      </c>
      <c r="B10104" s="97" t="str">
        <f>Obra</f>
        <v>CIERRE PERIMETRAL - OBRA CIVIL Ca.Me. SAN JUAN S.E.</v>
      </c>
      <c r="C10104" s="93"/>
      <c r="D10104" s="93"/>
      <c r="E10104" s="93"/>
      <c r="F10104" s="100" t="s">
        <v>38</v>
      </c>
      <c r="G10104" s="275">
        <f>Fecha_Base</f>
        <v>44711</v>
      </c>
    </row>
    <row r="10105" spans="1:123" ht="24" customHeight="1" x14ac:dyDescent="0.2">
      <c r="A10105" s="276" t="s">
        <v>601</v>
      </c>
      <c r="B10105" s="94" t="str">
        <f>Ubicación</f>
        <v>DEPARTAMENTO SARMIENTO</v>
      </c>
      <c r="C10105" s="94"/>
      <c r="D10105" s="101"/>
      <c r="E10105" s="102"/>
      <c r="F10105" s="103"/>
      <c r="G10105" s="277"/>
    </row>
    <row r="10106" spans="1:123" ht="24" customHeight="1" x14ac:dyDescent="0.2">
      <c r="A10106" s="276" t="s">
        <v>39</v>
      </c>
      <c r="B10106" s="104" t="str">
        <f>IFERROR(VALUE(LEFT(B10107,FIND(".",B10107)-1)),"")</f>
        <v/>
      </c>
      <c r="C10106" s="95" t="str">
        <f>IFERROR(VLOOKUP(B10106,Tabla_CyP,2,FALSE),"")</f>
        <v/>
      </c>
      <c r="D10106" s="95"/>
      <c r="E10106" s="102"/>
      <c r="F10106" s="103"/>
      <c r="G10106" s="277"/>
    </row>
    <row r="10107" spans="1:123" ht="24" customHeight="1" x14ac:dyDescent="0.2">
      <c r="A10107" s="276" t="s">
        <v>25</v>
      </c>
      <c r="B10107" s="105" t="str">
        <f>IFERROR(VLOOKUP(COUNTIF($A$1:A10107,"ANALISIS DE PRECIOS"),Tabla_NumeroItem,2,FALSE),"")</f>
        <v/>
      </c>
      <c r="C10107" s="95" t="str">
        <f>IFERROR(VLOOKUP(B10107,Tabla_CyP,2,FALSE),"")</f>
        <v/>
      </c>
      <c r="D10107" s="101"/>
      <c r="E10107" s="102"/>
      <c r="F10107" s="100" t="s">
        <v>26</v>
      </c>
      <c r="G10107" s="278" t="str">
        <f>IFERROR(VLOOKUP(B10107,Tabla_CyP,4,FALSE),"")</f>
        <v/>
      </c>
    </row>
    <row r="10108" spans="1:123" ht="24" customHeight="1" x14ac:dyDescent="0.2">
      <c r="A10108" s="276"/>
      <c r="B10108" s="94"/>
      <c r="C10108" s="95"/>
      <c r="D10108" s="101"/>
      <c r="E10108" s="102"/>
      <c r="F10108" s="103"/>
      <c r="G10108" s="277"/>
    </row>
    <row r="10109" spans="1:123" ht="24" customHeight="1" x14ac:dyDescent="0.2">
      <c r="A10109" s="378" t="s">
        <v>507</v>
      </c>
      <c r="B10109" s="379"/>
      <c r="C10109" s="380" t="s">
        <v>0</v>
      </c>
      <c r="D10109" s="380" t="s">
        <v>27</v>
      </c>
      <c r="E10109" s="386" t="s">
        <v>28</v>
      </c>
      <c r="F10109" s="388" t="s">
        <v>29</v>
      </c>
      <c r="G10109" s="388" t="s">
        <v>30</v>
      </c>
    </row>
    <row r="10110" spans="1:123" s="107" customFormat="1" ht="24" customHeight="1" x14ac:dyDescent="0.2">
      <c r="A10110" s="106" t="s">
        <v>508</v>
      </c>
      <c r="B10110" s="106" t="s">
        <v>509</v>
      </c>
      <c r="C10110" s="381"/>
      <c r="D10110" s="381"/>
      <c r="E10110" s="387"/>
      <c r="F10110" s="389"/>
      <c r="G10110" s="389"/>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customHeight="1" x14ac:dyDescent="0.2">
      <c r="A10111" s="279"/>
      <c r="B10111" s="108"/>
      <c r="C10111" s="267" t="s">
        <v>604</v>
      </c>
      <c r="D10111" s="109"/>
      <c r="E10111" s="110"/>
      <c r="F10111" s="111"/>
      <c r="G10111" s="280"/>
    </row>
    <row r="10112" spans="1:123" s="218" customFormat="1"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1">
        <f>ROUND(E10112*F10112,2)</f>
        <v>0</v>
      </c>
    </row>
    <row r="10113" spans="1:7" s="218" customFormat="1"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1">
        <f t="shared" ref="G10113:G10125" si="3035">ROUND(E10113*F10113,2)</f>
        <v>0</v>
      </c>
    </row>
    <row r="10114" spans="1:7" s="218" customFormat="1" ht="24" customHeight="1" x14ac:dyDescent="0.2">
      <c r="A10114" s="213" t="str">
        <f t="shared" si="3031"/>
        <v/>
      </c>
      <c r="B10114" s="211" t="str">
        <f t="shared" si="3034"/>
        <v/>
      </c>
      <c r="C10114" s="212"/>
      <c r="D10114" s="213" t="str">
        <f t="shared" si="3032"/>
        <v/>
      </c>
      <c r="E10114" s="214"/>
      <c r="F10114" s="215">
        <f t="shared" si="3033"/>
        <v>0</v>
      </c>
      <c r="G10114" s="281">
        <f t="shared" si="3035"/>
        <v>0</v>
      </c>
    </row>
    <row r="10115" spans="1:7" s="218" customFormat="1" ht="24" customHeight="1" x14ac:dyDescent="0.2">
      <c r="A10115" s="213" t="str">
        <f t="shared" si="3031"/>
        <v/>
      </c>
      <c r="B10115" s="211" t="str">
        <f t="shared" si="3034"/>
        <v/>
      </c>
      <c r="C10115" s="212"/>
      <c r="D10115" s="213" t="str">
        <f t="shared" si="3032"/>
        <v/>
      </c>
      <c r="E10115" s="214"/>
      <c r="F10115" s="215">
        <f t="shared" si="3033"/>
        <v>0</v>
      </c>
      <c r="G10115" s="281">
        <f t="shared" si="3035"/>
        <v>0</v>
      </c>
    </row>
    <row r="10116" spans="1:7" s="218" customFormat="1" ht="24" customHeight="1" x14ac:dyDescent="0.2">
      <c r="A10116" s="213" t="str">
        <f t="shared" si="3031"/>
        <v/>
      </c>
      <c r="B10116" s="211" t="str">
        <f t="shared" si="3034"/>
        <v/>
      </c>
      <c r="C10116" s="212"/>
      <c r="D10116" s="213" t="str">
        <f t="shared" si="3032"/>
        <v/>
      </c>
      <c r="E10116" s="214"/>
      <c r="F10116" s="215">
        <f t="shared" si="3033"/>
        <v>0</v>
      </c>
      <c r="G10116" s="281">
        <f t="shared" si="3035"/>
        <v>0</v>
      </c>
    </row>
    <row r="10117" spans="1:7" s="218" customFormat="1" ht="24" customHeight="1" x14ac:dyDescent="0.2">
      <c r="A10117" s="213" t="str">
        <f t="shared" si="3031"/>
        <v/>
      </c>
      <c r="B10117" s="211" t="str">
        <f t="shared" si="3034"/>
        <v/>
      </c>
      <c r="C10117" s="212"/>
      <c r="D10117" s="213" t="str">
        <f t="shared" si="3032"/>
        <v/>
      </c>
      <c r="E10117" s="214"/>
      <c r="F10117" s="215">
        <f t="shared" si="3033"/>
        <v>0</v>
      </c>
      <c r="G10117" s="281">
        <f t="shared" si="3035"/>
        <v>0</v>
      </c>
    </row>
    <row r="10118" spans="1:7" s="218" customFormat="1" ht="24" customHeight="1" x14ac:dyDescent="0.2">
      <c r="A10118" s="213" t="str">
        <f t="shared" si="3031"/>
        <v/>
      </c>
      <c r="B10118" s="211" t="str">
        <f t="shared" si="3034"/>
        <v/>
      </c>
      <c r="C10118" s="212"/>
      <c r="D10118" s="213" t="str">
        <f t="shared" si="3032"/>
        <v/>
      </c>
      <c r="E10118" s="214"/>
      <c r="F10118" s="215">
        <f t="shared" si="3033"/>
        <v>0</v>
      </c>
      <c r="G10118" s="281">
        <f t="shared" si="3035"/>
        <v>0</v>
      </c>
    </row>
    <row r="10119" spans="1:7" s="218" customFormat="1" ht="24" customHeight="1" x14ac:dyDescent="0.2">
      <c r="A10119" s="213" t="str">
        <f t="shared" si="3031"/>
        <v/>
      </c>
      <c r="B10119" s="211" t="str">
        <f t="shared" si="3034"/>
        <v/>
      </c>
      <c r="C10119" s="212"/>
      <c r="D10119" s="213" t="str">
        <f t="shared" si="3032"/>
        <v/>
      </c>
      <c r="E10119" s="214"/>
      <c r="F10119" s="215">
        <f t="shared" si="3033"/>
        <v>0</v>
      </c>
      <c r="G10119" s="281">
        <f t="shared" si="3035"/>
        <v>0</v>
      </c>
    </row>
    <row r="10120" spans="1:7" s="218" customFormat="1" ht="24" customHeight="1" x14ac:dyDescent="0.2">
      <c r="A10120" s="213" t="str">
        <f t="shared" si="3031"/>
        <v/>
      </c>
      <c r="B10120" s="211" t="str">
        <f t="shared" si="3034"/>
        <v/>
      </c>
      <c r="C10120" s="212"/>
      <c r="D10120" s="213" t="str">
        <f t="shared" si="3032"/>
        <v/>
      </c>
      <c r="E10120" s="214"/>
      <c r="F10120" s="215">
        <f t="shared" si="3033"/>
        <v>0</v>
      </c>
      <c r="G10120" s="281">
        <f t="shared" si="3035"/>
        <v>0</v>
      </c>
    </row>
    <row r="10121" spans="1:7" s="218" customFormat="1" ht="24" customHeight="1" x14ac:dyDescent="0.2">
      <c r="A10121" s="213" t="str">
        <f t="shared" si="3031"/>
        <v/>
      </c>
      <c r="B10121" s="211" t="str">
        <f t="shared" si="3034"/>
        <v/>
      </c>
      <c r="C10121" s="212"/>
      <c r="D10121" s="213" t="str">
        <f t="shared" si="3032"/>
        <v/>
      </c>
      <c r="E10121" s="214"/>
      <c r="F10121" s="215">
        <f t="shared" si="3033"/>
        <v>0</v>
      </c>
      <c r="G10121" s="281">
        <f t="shared" si="3035"/>
        <v>0</v>
      </c>
    </row>
    <row r="10122" spans="1:7" s="218" customFormat="1" ht="24" customHeight="1" x14ac:dyDescent="0.2">
      <c r="A10122" s="213" t="str">
        <f t="shared" si="3031"/>
        <v/>
      </c>
      <c r="B10122" s="211" t="str">
        <f t="shared" si="3034"/>
        <v/>
      </c>
      <c r="C10122" s="212"/>
      <c r="D10122" s="213" t="str">
        <f t="shared" si="3032"/>
        <v/>
      </c>
      <c r="E10122" s="214"/>
      <c r="F10122" s="215">
        <f t="shared" si="3033"/>
        <v>0</v>
      </c>
      <c r="G10122" s="281">
        <f t="shared" si="3035"/>
        <v>0</v>
      </c>
    </row>
    <row r="10123" spans="1:7" s="218" customFormat="1" ht="24" customHeight="1" x14ac:dyDescent="0.2">
      <c r="A10123" s="213" t="str">
        <f t="shared" si="3031"/>
        <v/>
      </c>
      <c r="B10123" s="211" t="str">
        <f t="shared" si="3034"/>
        <v/>
      </c>
      <c r="C10123" s="212"/>
      <c r="D10123" s="213" t="str">
        <f t="shared" si="3032"/>
        <v/>
      </c>
      <c r="E10123" s="214"/>
      <c r="F10123" s="215">
        <f t="shared" si="3033"/>
        <v>0</v>
      </c>
      <c r="G10123" s="281">
        <f t="shared" si="3035"/>
        <v>0</v>
      </c>
    </row>
    <row r="10124" spans="1:7" s="218" customFormat="1" ht="24" customHeight="1" x14ac:dyDescent="0.2">
      <c r="A10124" s="213" t="str">
        <f t="shared" si="3031"/>
        <v/>
      </c>
      <c r="B10124" s="211" t="str">
        <f t="shared" si="3034"/>
        <v/>
      </c>
      <c r="C10124" s="212"/>
      <c r="D10124" s="213" t="str">
        <f t="shared" si="3032"/>
        <v/>
      </c>
      <c r="E10124" s="214"/>
      <c r="F10124" s="215">
        <f t="shared" si="3033"/>
        <v>0</v>
      </c>
      <c r="G10124" s="281">
        <f t="shared" si="3035"/>
        <v>0</v>
      </c>
    </row>
    <row r="10125" spans="1:7" s="218" customFormat="1" ht="24" customHeight="1" x14ac:dyDescent="0.2">
      <c r="A10125" s="213" t="str">
        <f t="shared" si="3031"/>
        <v/>
      </c>
      <c r="B10125" s="211" t="str">
        <f t="shared" si="3034"/>
        <v/>
      </c>
      <c r="C10125" s="212"/>
      <c r="D10125" s="213" t="str">
        <f t="shared" si="3032"/>
        <v/>
      </c>
      <c r="E10125" s="214"/>
      <c r="F10125" s="216">
        <f t="shared" si="3033"/>
        <v>0</v>
      </c>
      <c r="G10125" s="281">
        <f t="shared" si="3035"/>
        <v>0</v>
      </c>
    </row>
    <row r="10126" spans="1:7" ht="24" customHeight="1" x14ac:dyDescent="0.2">
      <c r="A10126" s="282"/>
      <c r="B10126" s="95"/>
      <c r="C10126" s="95"/>
      <c r="D10126" s="101"/>
      <c r="E10126" s="102"/>
      <c r="F10126" s="268" t="s">
        <v>31</v>
      </c>
      <c r="G10126" s="283">
        <f>SUBTOTAL(9,G10112:G10125)</f>
        <v>0</v>
      </c>
    </row>
    <row r="10127" spans="1:7" ht="24" customHeight="1" x14ac:dyDescent="0.2">
      <c r="A10127" s="282"/>
      <c r="B10127" s="95"/>
      <c r="C10127" s="266" t="s">
        <v>605</v>
      </c>
      <c r="D10127" s="101"/>
      <c r="E10127" s="102"/>
      <c r="F10127" s="103"/>
      <c r="G10127" s="284"/>
    </row>
    <row r="10128" spans="1:7" s="218" customFormat="1"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1">
        <f>ROUND(E10128*F10128,2)</f>
        <v>0</v>
      </c>
    </row>
    <row r="10129" spans="1:7" s="218" customFormat="1" ht="24" customHeight="1" x14ac:dyDescent="0.2">
      <c r="A10129" s="213" t="str">
        <f t="shared" si="3036"/>
        <v/>
      </c>
      <c r="B10129" s="211">
        <f t="shared" si="3037"/>
        <v>0</v>
      </c>
      <c r="C10129" s="212"/>
      <c r="D10129" s="213" t="str">
        <f t="shared" si="3038"/>
        <v/>
      </c>
      <c r="E10129" s="214"/>
      <c r="F10129" s="217">
        <f t="shared" si="3039"/>
        <v>0</v>
      </c>
      <c r="G10129" s="281">
        <f>ROUND(E10129*F10129,2)</f>
        <v>0</v>
      </c>
    </row>
    <row r="10130" spans="1:7" s="218" customFormat="1" ht="24" customHeight="1" x14ac:dyDescent="0.2">
      <c r="A10130" s="213" t="str">
        <f t="shared" si="3036"/>
        <v/>
      </c>
      <c r="B10130" s="211">
        <f t="shared" si="3037"/>
        <v>0</v>
      </c>
      <c r="C10130" s="212"/>
      <c r="D10130" s="213" t="str">
        <f t="shared" si="3038"/>
        <v/>
      </c>
      <c r="E10130" s="214"/>
      <c r="F10130" s="217">
        <f t="shared" si="3039"/>
        <v>0</v>
      </c>
      <c r="G10130" s="281">
        <f t="shared" ref="G10130:G10135" si="3040">ROUND(E10130*F10130,2)</f>
        <v>0</v>
      </c>
    </row>
    <row r="10131" spans="1:7" s="218" customFormat="1" ht="24" customHeight="1" x14ac:dyDescent="0.2">
      <c r="A10131" s="213" t="str">
        <f t="shared" si="3036"/>
        <v/>
      </c>
      <c r="B10131" s="211">
        <f t="shared" si="3037"/>
        <v>0</v>
      </c>
      <c r="C10131" s="212"/>
      <c r="D10131" s="213" t="str">
        <f t="shared" si="3038"/>
        <v/>
      </c>
      <c r="E10131" s="214"/>
      <c r="F10131" s="217">
        <f t="shared" si="3039"/>
        <v>0</v>
      </c>
      <c r="G10131" s="281">
        <f t="shared" si="3040"/>
        <v>0</v>
      </c>
    </row>
    <row r="10132" spans="1:7" s="218" customFormat="1" ht="24" customHeight="1" x14ac:dyDescent="0.2">
      <c r="A10132" s="213" t="str">
        <f t="shared" si="3036"/>
        <v/>
      </c>
      <c r="B10132" s="211">
        <f t="shared" si="3037"/>
        <v>0</v>
      </c>
      <c r="C10132" s="212"/>
      <c r="D10132" s="213" t="str">
        <f t="shared" si="3038"/>
        <v/>
      </c>
      <c r="E10132" s="214"/>
      <c r="F10132" s="215">
        <f t="shared" si="3039"/>
        <v>0</v>
      </c>
      <c r="G10132" s="281">
        <f t="shared" si="3040"/>
        <v>0</v>
      </c>
    </row>
    <row r="10133" spans="1:7" s="218" customFormat="1" ht="24" customHeight="1" x14ac:dyDescent="0.2">
      <c r="A10133" s="213" t="str">
        <f t="shared" si="3036"/>
        <v/>
      </c>
      <c r="B10133" s="211">
        <f t="shared" si="3037"/>
        <v>0</v>
      </c>
      <c r="C10133" s="212"/>
      <c r="D10133" s="213" t="str">
        <f t="shared" si="3038"/>
        <v/>
      </c>
      <c r="E10133" s="214"/>
      <c r="F10133" s="215">
        <f t="shared" si="3039"/>
        <v>0</v>
      </c>
      <c r="G10133" s="281">
        <f t="shared" si="3040"/>
        <v>0</v>
      </c>
    </row>
    <row r="10134" spans="1:7" s="218" customFormat="1" ht="24" customHeight="1" x14ac:dyDescent="0.2">
      <c r="A10134" s="213" t="str">
        <f t="shared" si="3036"/>
        <v/>
      </c>
      <c r="B10134" s="211">
        <f t="shared" si="3037"/>
        <v>0</v>
      </c>
      <c r="C10134" s="212"/>
      <c r="D10134" s="213" t="str">
        <f t="shared" si="3038"/>
        <v/>
      </c>
      <c r="E10134" s="214"/>
      <c r="F10134" s="215">
        <f t="shared" si="3039"/>
        <v>0</v>
      </c>
      <c r="G10134" s="281">
        <f t="shared" si="3040"/>
        <v>0</v>
      </c>
    </row>
    <row r="10135" spans="1:7" s="218" customFormat="1" ht="24" customHeight="1" x14ac:dyDescent="0.2">
      <c r="A10135" s="213" t="str">
        <f t="shared" si="3036"/>
        <v/>
      </c>
      <c r="B10135" s="211">
        <f t="shared" si="3037"/>
        <v>0</v>
      </c>
      <c r="C10135" s="212"/>
      <c r="D10135" s="213" t="str">
        <f t="shared" si="3038"/>
        <v/>
      </c>
      <c r="E10135" s="214"/>
      <c r="F10135" s="215">
        <f t="shared" si="3039"/>
        <v>0</v>
      </c>
      <c r="G10135" s="281">
        <f t="shared" si="3040"/>
        <v>0</v>
      </c>
    </row>
    <row r="10136" spans="1:7" ht="24" customHeight="1" x14ac:dyDescent="0.2">
      <c r="A10136" s="282"/>
      <c r="B10136" s="95"/>
      <c r="C10136" s="95"/>
      <c r="D10136" s="101"/>
      <c r="E10136" s="102"/>
      <c r="F10136" s="268" t="s">
        <v>32</v>
      </c>
      <c r="G10136" s="283">
        <f>SUBTOTAL(9,G10128:G10135)</f>
        <v>0</v>
      </c>
    </row>
    <row r="10137" spans="1:7" ht="24" customHeight="1" x14ac:dyDescent="0.2">
      <c r="A10137" s="282"/>
      <c r="B10137" s="95"/>
      <c r="C10137" s="266" t="s">
        <v>606</v>
      </c>
      <c r="D10137" s="101"/>
      <c r="E10137" s="102"/>
      <c r="F10137" s="103"/>
      <c r="G10137" s="284"/>
    </row>
    <row r="10138" spans="1:7" s="218" customFormat="1"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1">
        <f t="shared" ref="G10138:G10146" si="3045">ROUND(E10138*F10138,2)</f>
        <v>0</v>
      </c>
    </row>
    <row r="10139" spans="1:7" s="218" customFormat="1" ht="24" customHeight="1" x14ac:dyDescent="0.2">
      <c r="A10139" s="213" t="str">
        <f t="shared" si="3041"/>
        <v/>
      </c>
      <c r="B10139" s="211" t="str">
        <f t="shared" si="3042"/>
        <v/>
      </c>
      <c r="C10139" s="212"/>
      <c r="D10139" s="213" t="str">
        <f t="shared" si="3043"/>
        <v/>
      </c>
      <c r="E10139" s="214"/>
      <c r="F10139" s="215">
        <f t="shared" si="3044"/>
        <v>0</v>
      </c>
      <c r="G10139" s="281">
        <f t="shared" si="3045"/>
        <v>0</v>
      </c>
    </row>
    <row r="10140" spans="1:7" s="218" customFormat="1" ht="24" customHeight="1" x14ac:dyDescent="0.2">
      <c r="A10140" s="213" t="str">
        <f t="shared" si="3041"/>
        <v/>
      </c>
      <c r="B10140" s="211" t="str">
        <f t="shared" si="3042"/>
        <v/>
      </c>
      <c r="C10140" s="212"/>
      <c r="D10140" s="213" t="str">
        <f t="shared" si="3043"/>
        <v/>
      </c>
      <c r="E10140" s="214"/>
      <c r="F10140" s="215">
        <f t="shared" si="3044"/>
        <v>0</v>
      </c>
      <c r="G10140" s="281">
        <f t="shared" si="3045"/>
        <v>0</v>
      </c>
    </row>
    <row r="10141" spans="1:7" s="218" customFormat="1" ht="24" customHeight="1" x14ac:dyDescent="0.2">
      <c r="A10141" s="213" t="str">
        <f t="shared" si="3041"/>
        <v/>
      </c>
      <c r="B10141" s="211" t="str">
        <f t="shared" si="3042"/>
        <v/>
      </c>
      <c r="C10141" s="212"/>
      <c r="D10141" s="213" t="str">
        <f t="shared" si="3043"/>
        <v/>
      </c>
      <c r="E10141" s="214"/>
      <c r="F10141" s="215">
        <f t="shared" si="3044"/>
        <v>0</v>
      </c>
      <c r="G10141" s="281">
        <f t="shared" si="3045"/>
        <v>0</v>
      </c>
    </row>
    <row r="10142" spans="1:7" s="218" customFormat="1" ht="24" customHeight="1" x14ac:dyDescent="0.2">
      <c r="A10142" s="213" t="str">
        <f t="shared" si="3041"/>
        <v/>
      </c>
      <c r="B10142" s="211" t="str">
        <f t="shared" si="3042"/>
        <v/>
      </c>
      <c r="C10142" s="212"/>
      <c r="D10142" s="213" t="str">
        <f t="shared" si="3043"/>
        <v/>
      </c>
      <c r="E10142" s="214"/>
      <c r="F10142" s="215">
        <f t="shared" si="3044"/>
        <v>0</v>
      </c>
      <c r="G10142" s="281">
        <f t="shared" si="3045"/>
        <v>0</v>
      </c>
    </row>
    <row r="10143" spans="1:7" s="218" customFormat="1" ht="24" customHeight="1" x14ac:dyDescent="0.2">
      <c r="A10143" s="213" t="str">
        <f t="shared" si="3041"/>
        <v/>
      </c>
      <c r="B10143" s="211" t="str">
        <f t="shared" si="3042"/>
        <v/>
      </c>
      <c r="C10143" s="212"/>
      <c r="D10143" s="213" t="str">
        <f t="shared" si="3043"/>
        <v/>
      </c>
      <c r="E10143" s="214"/>
      <c r="F10143" s="215">
        <f t="shared" si="3044"/>
        <v>0</v>
      </c>
      <c r="G10143" s="281">
        <f t="shared" si="3045"/>
        <v>0</v>
      </c>
    </row>
    <row r="10144" spans="1:7" s="218" customFormat="1" ht="24" customHeight="1" x14ac:dyDescent="0.2">
      <c r="A10144" s="213" t="str">
        <f t="shared" si="3041"/>
        <v/>
      </c>
      <c r="B10144" s="211" t="str">
        <f t="shared" si="3042"/>
        <v/>
      </c>
      <c r="C10144" s="212"/>
      <c r="D10144" s="213" t="str">
        <f t="shared" si="3043"/>
        <v/>
      </c>
      <c r="E10144" s="214"/>
      <c r="F10144" s="215">
        <f t="shared" si="3044"/>
        <v>0</v>
      </c>
      <c r="G10144" s="281">
        <f t="shared" si="3045"/>
        <v>0</v>
      </c>
    </row>
    <row r="10145" spans="1:123" s="218" customFormat="1" ht="24" customHeight="1" x14ac:dyDescent="0.2">
      <c r="A10145" s="213" t="str">
        <f t="shared" si="3041"/>
        <v/>
      </c>
      <c r="B10145" s="211" t="str">
        <f t="shared" si="3042"/>
        <v/>
      </c>
      <c r="C10145" s="212"/>
      <c r="D10145" s="213" t="str">
        <f t="shared" si="3043"/>
        <v/>
      </c>
      <c r="E10145" s="214"/>
      <c r="F10145" s="215">
        <f t="shared" si="3044"/>
        <v>0</v>
      </c>
      <c r="G10145" s="281">
        <f t="shared" si="3045"/>
        <v>0</v>
      </c>
    </row>
    <row r="10146" spans="1:123" s="218" customFormat="1" ht="24" customHeight="1" x14ac:dyDescent="0.2">
      <c r="A10146" s="213" t="str">
        <f t="shared" si="3041"/>
        <v/>
      </c>
      <c r="B10146" s="211" t="str">
        <f t="shared" si="3042"/>
        <v/>
      </c>
      <c r="C10146" s="212"/>
      <c r="D10146" s="213" t="str">
        <f t="shared" si="3043"/>
        <v/>
      </c>
      <c r="E10146" s="214"/>
      <c r="F10146" s="215">
        <f t="shared" si="3044"/>
        <v>0</v>
      </c>
      <c r="G10146" s="281">
        <f t="shared" si="3045"/>
        <v>0</v>
      </c>
    </row>
    <row r="10147" spans="1:123" ht="24" customHeight="1" x14ac:dyDescent="0.2">
      <c r="A10147" s="285"/>
      <c r="B10147" s="101"/>
      <c r="C10147" s="95"/>
      <c r="D10147" s="101"/>
      <c r="E10147" s="102"/>
      <c r="F10147" s="268" t="s">
        <v>33</v>
      </c>
      <c r="G10147" s="283">
        <f>SUBTOTAL(9,G10138:G10146)</f>
        <v>0</v>
      </c>
    </row>
    <row r="10148" spans="1:123" ht="24" customHeight="1" x14ac:dyDescent="0.2">
      <c r="A10148" s="286"/>
      <c r="B10148" s="101"/>
      <c r="C10148" s="95"/>
      <c r="D10148" s="101"/>
      <c r="E10148" s="102"/>
      <c r="F10148" s="103"/>
      <c r="G10148" s="284"/>
    </row>
    <row r="10149" spans="1:123" ht="24" customHeight="1" x14ac:dyDescent="0.2">
      <c r="A10149" s="287" t="str">
        <f>B10107</f>
        <v/>
      </c>
      <c r="B10149" s="288" t="str">
        <f>C10107</f>
        <v/>
      </c>
      <c r="C10149" s="109"/>
      <c r="D10149" s="109" t="s">
        <v>34</v>
      </c>
      <c r="E10149" s="110"/>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7" t="str">
        <f>Comitente</f>
        <v>CA.ME. SAN JUAN SOCIEDAD DEL ESTADO</v>
      </c>
      <c r="C10152" s="92"/>
      <c r="D10152" s="98"/>
      <c r="E10152" s="98"/>
      <c r="F10152" s="99"/>
      <c r="G10152" s="273"/>
    </row>
    <row r="10153" spans="1:123" ht="24" customHeight="1" x14ac:dyDescent="0.2">
      <c r="A10153" s="272" t="s">
        <v>603</v>
      </c>
      <c r="B10153" s="97">
        <f>Contratista</f>
        <v>0</v>
      </c>
      <c r="C10153" s="93"/>
      <c r="D10153" s="93"/>
      <c r="E10153" s="93"/>
      <c r="F10153" s="100"/>
      <c r="G10153" s="274"/>
    </row>
    <row r="10154" spans="1:123" ht="24" customHeight="1" x14ac:dyDescent="0.2">
      <c r="A10154" s="272" t="s">
        <v>24</v>
      </c>
      <c r="B10154" s="97" t="str">
        <f>Obra</f>
        <v>CIERRE PERIMETRAL - OBRA CIVIL Ca.Me. SAN JUAN S.E.</v>
      </c>
      <c r="C10154" s="93"/>
      <c r="D10154" s="93"/>
      <c r="E10154" s="93"/>
      <c r="F10154" s="100" t="s">
        <v>38</v>
      </c>
      <c r="G10154" s="275">
        <f>Fecha_Base</f>
        <v>44711</v>
      </c>
    </row>
    <row r="10155" spans="1:123" ht="24" customHeight="1" x14ac:dyDescent="0.2">
      <c r="A10155" s="276" t="s">
        <v>601</v>
      </c>
      <c r="B10155" s="94" t="str">
        <f>Ubicación</f>
        <v>DEPARTAMENTO SARMIENTO</v>
      </c>
      <c r="C10155" s="94"/>
      <c r="D10155" s="101"/>
      <c r="E10155" s="102"/>
      <c r="F10155" s="103"/>
      <c r="G10155" s="277"/>
    </row>
    <row r="10156" spans="1:123" ht="24" customHeight="1" x14ac:dyDescent="0.2">
      <c r="A10156" s="276" t="s">
        <v>39</v>
      </c>
      <c r="B10156" s="104" t="str">
        <f>IFERROR(VALUE(LEFT(B10157,FIND(".",B10157)-1)),"")</f>
        <v/>
      </c>
      <c r="C10156" s="95" t="str">
        <f>IFERROR(VLOOKUP(B10156,Tabla_CyP,2,FALSE),"")</f>
        <v/>
      </c>
      <c r="D10156" s="95"/>
      <c r="E10156" s="102"/>
      <c r="F10156" s="103"/>
      <c r="G10156" s="277"/>
    </row>
    <row r="10157" spans="1:123" ht="24" customHeight="1" x14ac:dyDescent="0.2">
      <c r="A10157" s="276" t="s">
        <v>25</v>
      </c>
      <c r="B10157" s="105" t="str">
        <f>IFERROR(VLOOKUP(COUNTIF($A$1:A10157,"ANALISIS DE PRECIOS"),Tabla_NumeroItem,2,FALSE),"")</f>
        <v/>
      </c>
      <c r="C10157" s="95" t="str">
        <f>IFERROR(VLOOKUP(B10157,Tabla_CyP,2,FALSE),"")</f>
        <v/>
      </c>
      <c r="D10157" s="101"/>
      <c r="E10157" s="102"/>
      <c r="F10157" s="100" t="s">
        <v>26</v>
      </c>
      <c r="G10157" s="278" t="str">
        <f>IFERROR(VLOOKUP(B10157,Tabla_CyP,4,FALSE),"")</f>
        <v/>
      </c>
    </row>
    <row r="10158" spans="1:123" ht="24" customHeight="1" x14ac:dyDescent="0.2">
      <c r="A10158" s="276"/>
      <c r="B10158" s="94"/>
      <c r="C10158" s="95"/>
      <c r="D10158" s="101"/>
      <c r="E10158" s="102"/>
      <c r="F10158" s="103"/>
      <c r="G10158" s="277"/>
    </row>
    <row r="10159" spans="1:123" ht="24" customHeight="1" x14ac:dyDescent="0.2">
      <c r="A10159" s="378" t="s">
        <v>507</v>
      </c>
      <c r="B10159" s="379"/>
      <c r="C10159" s="380" t="s">
        <v>0</v>
      </c>
      <c r="D10159" s="380" t="s">
        <v>27</v>
      </c>
      <c r="E10159" s="386" t="s">
        <v>28</v>
      </c>
      <c r="F10159" s="388" t="s">
        <v>29</v>
      </c>
      <c r="G10159" s="388" t="s">
        <v>30</v>
      </c>
    </row>
    <row r="10160" spans="1:123" s="107" customFormat="1" ht="24" customHeight="1" x14ac:dyDescent="0.2">
      <c r="A10160" s="106" t="s">
        <v>508</v>
      </c>
      <c r="B10160" s="106" t="s">
        <v>509</v>
      </c>
      <c r="C10160" s="381"/>
      <c r="D10160" s="381"/>
      <c r="E10160" s="387"/>
      <c r="F10160" s="389"/>
      <c r="G10160" s="389"/>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customHeight="1" x14ac:dyDescent="0.2">
      <c r="A10161" s="279"/>
      <c r="B10161" s="108"/>
      <c r="C10161" s="267" t="s">
        <v>604</v>
      </c>
      <c r="D10161" s="109"/>
      <c r="E10161" s="110"/>
      <c r="F10161" s="111"/>
      <c r="G10161" s="280"/>
    </row>
    <row r="10162" spans="1:7" s="218" customFormat="1"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1">
        <f>ROUND(E10162*F10162,2)</f>
        <v>0</v>
      </c>
    </row>
    <row r="10163" spans="1:7" s="218" customFormat="1"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1">
        <f t="shared" ref="G10163:G10175" si="3050">ROUND(E10163*F10163,2)</f>
        <v>0</v>
      </c>
    </row>
    <row r="10164" spans="1:7" s="218" customFormat="1" ht="24" customHeight="1" x14ac:dyDescent="0.2">
      <c r="A10164" s="213" t="str">
        <f t="shared" si="3046"/>
        <v/>
      </c>
      <c r="B10164" s="211" t="str">
        <f t="shared" si="3049"/>
        <v/>
      </c>
      <c r="C10164" s="212"/>
      <c r="D10164" s="213" t="str">
        <f t="shared" si="3047"/>
        <v/>
      </c>
      <c r="E10164" s="214"/>
      <c r="F10164" s="215">
        <f t="shared" si="3048"/>
        <v>0</v>
      </c>
      <c r="G10164" s="281">
        <f t="shared" si="3050"/>
        <v>0</v>
      </c>
    </row>
    <row r="10165" spans="1:7" s="218" customFormat="1" ht="24" customHeight="1" x14ac:dyDescent="0.2">
      <c r="A10165" s="213" t="str">
        <f t="shared" si="3046"/>
        <v/>
      </c>
      <c r="B10165" s="211" t="str">
        <f t="shared" si="3049"/>
        <v/>
      </c>
      <c r="C10165" s="212"/>
      <c r="D10165" s="213" t="str">
        <f t="shared" si="3047"/>
        <v/>
      </c>
      <c r="E10165" s="214"/>
      <c r="F10165" s="215">
        <f t="shared" si="3048"/>
        <v>0</v>
      </c>
      <c r="G10165" s="281">
        <f t="shared" si="3050"/>
        <v>0</v>
      </c>
    </row>
    <row r="10166" spans="1:7" s="218" customFormat="1" ht="24" customHeight="1" x14ac:dyDescent="0.2">
      <c r="A10166" s="213" t="str">
        <f t="shared" si="3046"/>
        <v/>
      </c>
      <c r="B10166" s="211" t="str">
        <f t="shared" si="3049"/>
        <v/>
      </c>
      <c r="C10166" s="212"/>
      <c r="D10166" s="213" t="str">
        <f t="shared" si="3047"/>
        <v/>
      </c>
      <c r="E10166" s="214"/>
      <c r="F10166" s="215">
        <f t="shared" si="3048"/>
        <v>0</v>
      </c>
      <c r="G10166" s="281">
        <f t="shared" si="3050"/>
        <v>0</v>
      </c>
    </row>
    <row r="10167" spans="1:7" s="218" customFormat="1" ht="24" customHeight="1" x14ac:dyDescent="0.2">
      <c r="A10167" s="213" t="str">
        <f t="shared" si="3046"/>
        <v/>
      </c>
      <c r="B10167" s="211" t="str">
        <f t="shared" si="3049"/>
        <v/>
      </c>
      <c r="C10167" s="212"/>
      <c r="D10167" s="213" t="str">
        <f t="shared" si="3047"/>
        <v/>
      </c>
      <c r="E10167" s="214"/>
      <c r="F10167" s="215">
        <f t="shared" si="3048"/>
        <v>0</v>
      </c>
      <c r="G10167" s="281">
        <f t="shared" si="3050"/>
        <v>0</v>
      </c>
    </row>
    <row r="10168" spans="1:7" s="218" customFormat="1" ht="24" customHeight="1" x14ac:dyDescent="0.2">
      <c r="A10168" s="213" t="str">
        <f t="shared" si="3046"/>
        <v/>
      </c>
      <c r="B10168" s="211" t="str">
        <f t="shared" si="3049"/>
        <v/>
      </c>
      <c r="C10168" s="212"/>
      <c r="D10168" s="213" t="str">
        <f t="shared" si="3047"/>
        <v/>
      </c>
      <c r="E10168" s="214"/>
      <c r="F10168" s="215">
        <f t="shared" si="3048"/>
        <v>0</v>
      </c>
      <c r="G10168" s="281">
        <f t="shared" si="3050"/>
        <v>0</v>
      </c>
    </row>
    <row r="10169" spans="1:7" s="218" customFormat="1" ht="24" customHeight="1" x14ac:dyDescent="0.2">
      <c r="A10169" s="213" t="str">
        <f t="shared" si="3046"/>
        <v/>
      </c>
      <c r="B10169" s="211" t="str">
        <f t="shared" si="3049"/>
        <v/>
      </c>
      <c r="C10169" s="212"/>
      <c r="D10169" s="213" t="str">
        <f t="shared" si="3047"/>
        <v/>
      </c>
      <c r="E10169" s="214"/>
      <c r="F10169" s="215">
        <f t="shared" si="3048"/>
        <v>0</v>
      </c>
      <c r="G10169" s="281">
        <f t="shared" si="3050"/>
        <v>0</v>
      </c>
    </row>
    <row r="10170" spans="1:7" s="218" customFormat="1" ht="24" customHeight="1" x14ac:dyDescent="0.2">
      <c r="A10170" s="213" t="str">
        <f t="shared" si="3046"/>
        <v/>
      </c>
      <c r="B10170" s="211" t="str">
        <f t="shared" si="3049"/>
        <v/>
      </c>
      <c r="C10170" s="212"/>
      <c r="D10170" s="213" t="str">
        <f t="shared" si="3047"/>
        <v/>
      </c>
      <c r="E10170" s="214"/>
      <c r="F10170" s="215">
        <f t="shared" si="3048"/>
        <v>0</v>
      </c>
      <c r="G10170" s="281">
        <f t="shared" si="3050"/>
        <v>0</v>
      </c>
    </row>
    <row r="10171" spans="1:7" s="218" customFormat="1" ht="24" customHeight="1" x14ac:dyDescent="0.2">
      <c r="A10171" s="213" t="str">
        <f t="shared" si="3046"/>
        <v/>
      </c>
      <c r="B10171" s="211" t="str">
        <f t="shared" si="3049"/>
        <v/>
      </c>
      <c r="C10171" s="212"/>
      <c r="D10171" s="213" t="str">
        <f t="shared" si="3047"/>
        <v/>
      </c>
      <c r="E10171" s="214"/>
      <c r="F10171" s="215">
        <f t="shared" si="3048"/>
        <v>0</v>
      </c>
      <c r="G10171" s="281">
        <f t="shared" si="3050"/>
        <v>0</v>
      </c>
    </row>
    <row r="10172" spans="1:7" s="218" customFormat="1" ht="24" customHeight="1" x14ac:dyDescent="0.2">
      <c r="A10172" s="213" t="str">
        <f t="shared" si="3046"/>
        <v/>
      </c>
      <c r="B10172" s="211" t="str">
        <f t="shared" si="3049"/>
        <v/>
      </c>
      <c r="C10172" s="212"/>
      <c r="D10172" s="213" t="str">
        <f t="shared" si="3047"/>
        <v/>
      </c>
      <c r="E10172" s="214"/>
      <c r="F10172" s="215">
        <f t="shared" si="3048"/>
        <v>0</v>
      </c>
      <c r="G10172" s="281">
        <f t="shared" si="3050"/>
        <v>0</v>
      </c>
    </row>
    <row r="10173" spans="1:7" s="218" customFormat="1" ht="24" customHeight="1" x14ac:dyDescent="0.2">
      <c r="A10173" s="213" t="str">
        <f t="shared" si="3046"/>
        <v/>
      </c>
      <c r="B10173" s="211" t="str">
        <f t="shared" si="3049"/>
        <v/>
      </c>
      <c r="C10173" s="212"/>
      <c r="D10173" s="213" t="str">
        <f t="shared" si="3047"/>
        <v/>
      </c>
      <c r="E10173" s="214"/>
      <c r="F10173" s="215">
        <f t="shared" si="3048"/>
        <v>0</v>
      </c>
      <c r="G10173" s="281">
        <f t="shared" si="3050"/>
        <v>0</v>
      </c>
    </row>
    <row r="10174" spans="1:7" s="218" customFormat="1" ht="24" customHeight="1" x14ac:dyDescent="0.2">
      <c r="A10174" s="213" t="str">
        <f t="shared" si="3046"/>
        <v/>
      </c>
      <c r="B10174" s="211" t="str">
        <f t="shared" si="3049"/>
        <v/>
      </c>
      <c r="C10174" s="212"/>
      <c r="D10174" s="213" t="str">
        <f t="shared" si="3047"/>
        <v/>
      </c>
      <c r="E10174" s="214"/>
      <c r="F10174" s="215">
        <f t="shared" si="3048"/>
        <v>0</v>
      </c>
      <c r="G10174" s="281">
        <f t="shared" si="3050"/>
        <v>0</v>
      </c>
    </row>
    <row r="10175" spans="1:7" s="218" customFormat="1" ht="24" customHeight="1" x14ac:dyDescent="0.2">
      <c r="A10175" s="213" t="str">
        <f t="shared" si="3046"/>
        <v/>
      </c>
      <c r="B10175" s="211" t="str">
        <f t="shared" si="3049"/>
        <v/>
      </c>
      <c r="C10175" s="212"/>
      <c r="D10175" s="213" t="str">
        <f t="shared" si="3047"/>
        <v/>
      </c>
      <c r="E10175" s="214"/>
      <c r="F10175" s="216">
        <f t="shared" si="3048"/>
        <v>0</v>
      </c>
      <c r="G10175" s="281">
        <f t="shared" si="3050"/>
        <v>0</v>
      </c>
    </row>
    <row r="10176" spans="1:7" ht="24" customHeight="1" x14ac:dyDescent="0.2">
      <c r="A10176" s="282"/>
      <c r="B10176" s="95"/>
      <c r="C10176" s="95"/>
      <c r="D10176" s="101"/>
      <c r="E10176" s="102"/>
      <c r="F10176" s="268" t="s">
        <v>31</v>
      </c>
      <c r="G10176" s="283">
        <f>SUBTOTAL(9,G10162:G10175)</f>
        <v>0</v>
      </c>
    </row>
    <row r="10177" spans="1:7" ht="24" customHeight="1" x14ac:dyDescent="0.2">
      <c r="A10177" s="282"/>
      <c r="B10177" s="95"/>
      <c r="C10177" s="266" t="s">
        <v>605</v>
      </c>
      <c r="D10177" s="101"/>
      <c r="E10177" s="102"/>
      <c r="F10177" s="103"/>
      <c r="G10177" s="284"/>
    </row>
    <row r="10178" spans="1:7" s="218" customFormat="1"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1">
        <f>ROUND(E10178*F10178,2)</f>
        <v>0</v>
      </c>
    </row>
    <row r="10179" spans="1:7" s="218" customFormat="1" ht="24" customHeight="1" x14ac:dyDescent="0.2">
      <c r="A10179" s="213" t="str">
        <f t="shared" si="3051"/>
        <v/>
      </c>
      <c r="B10179" s="211">
        <f t="shared" si="3052"/>
        <v>0</v>
      </c>
      <c r="C10179" s="212"/>
      <c r="D10179" s="213" t="str">
        <f t="shared" si="3053"/>
        <v/>
      </c>
      <c r="E10179" s="214"/>
      <c r="F10179" s="217">
        <f t="shared" si="3054"/>
        <v>0</v>
      </c>
      <c r="G10179" s="281">
        <f>ROUND(E10179*F10179,2)</f>
        <v>0</v>
      </c>
    </row>
    <row r="10180" spans="1:7" s="218" customFormat="1" ht="24" customHeight="1" x14ac:dyDescent="0.2">
      <c r="A10180" s="213" t="str">
        <f t="shared" si="3051"/>
        <v/>
      </c>
      <c r="B10180" s="211">
        <f t="shared" si="3052"/>
        <v>0</v>
      </c>
      <c r="C10180" s="212"/>
      <c r="D10180" s="213" t="str">
        <f t="shared" si="3053"/>
        <v/>
      </c>
      <c r="E10180" s="214"/>
      <c r="F10180" s="217">
        <f t="shared" si="3054"/>
        <v>0</v>
      </c>
      <c r="G10180" s="281">
        <f t="shared" ref="G10180:G10185" si="3055">ROUND(E10180*F10180,2)</f>
        <v>0</v>
      </c>
    </row>
    <row r="10181" spans="1:7" s="218" customFormat="1" ht="24" customHeight="1" x14ac:dyDescent="0.2">
      <c r="A10181" s="213" t="str">
        <f t="shared" si="3051"/>
        <v/>
      </c>
      <c r="B10181" s="211">
        <f t="shared" si="3052"/>
        <v>0</v>
      </c>
      <c r="C10181" s="212"/>
      <c r="D10181" s="213" t="str">
        <f t="shared" si="3053"/>
        <v/>
      </c>
      <c r="E10181" s="214"/>
      <c r="F10181" s="217">
        <f t="shared" si="3054"/>
        <v>0</v>
      </c>
      <c r="G10181" s="281">
        <f t="shared" si="3055"/>
        <v>0</v>
      </c>
    </row>
    <row r="10182" spans="1:7" s="218" customFormat="1" ht="24" customHeight="1" x14ac:dyDescent="0.2">
      <c r="A10182" s="213" t="str">
        <f t="shared" si="3051"/>
        <v/>
      </c>
      <c r="B10182" s="211">
        <f t="shared" si="3052"/>
        <v>0</v>
      </c>
      <c r="C10182" s="212"/>
      <c r="D10182" s="213" t="str">
        <f t="shared" si="3053"/>
        <v/>
      </c>
      <c r="E10182" s="214"/>
      <c r="F10182" s="215">
        <f t="shared" si="3054"/>
        <v>0</v>
      </c>
      <c r="G10182" s="281">
        <f t="shared" si="3055"/>
        <v>0</v>
      </c>
    </row>
    <row r="10183" spans="1:7" s="218" customFormat="1" ht="24" customHeight="1" x14ac:dyDescent="0.2">
      <c r="A10183" s="213" t="str">
        <f t="shared" si="3051"/>
        <v/>
      </c>
      <c r="B10183" s="211">
        <f t="shared" si="3052"/>
        <v>0</v>
      </c>
      <c r="C10183" s="212"/>
      <c r="D10183" s="213" t="str">
        <f t="shared" si="3053"/>
        <v/>
      </c>
      <c r="E10183" s="214"/>
      <c r="F10183" s="215">
        <f t="shared" si="3054"/>
        <v>0</v>
      </c>
      <c r="G10183" s="281">
        <f t="shared" si="3055"/>
        <v>0</v>
      </c>
    </row>
    <row r="10184" spans="1:7" s="218" customFormat="1" ht="24" customHeight="1" x14ac:dyDescent="0.2">
      <c r="A10184" s="213" t="str">
        <f t="shared" si="3051"/>
        <v/>
      </c>
      <c r="B10184" s="211">
        <f t="shared" si="3052"/>
        <v>0</v>
      </c>
      <c r="C10184" s="212"/>
      <c r="D10184" s="213" t="str">
        <f t="shared" si="3053"/>
        <v/>
      </c>
      <c r="E10184" s="214"/>
      <c r="F10184" s="215">
        <f t="shared" si="3054"/>
        <v>0</v>
      </c>
      <c r="G10184" s="281">
        <f t="shared" si="3055"/>
        <v>0</v>
      </c>
    </row>
    <row r="10185" spans="1:7" s="218" customFormat="1" ht="24" customHeight="1" x14ac:dyDescent="0.2">
      <c r="A10185" s="213" t="str">
        <f t="shared" si="3051"/>
        <v/>
      </c>
      <c r="B10185" s="211">
        <f t="shared" si="3052"/>
        <v>0</v>
      </c>
      <c r="C10185" s="212"/>
      <c r="D10185" s="213" t="str">
        <f t="shared" si="3053"/>
        <v/>
      </c>
      <c r="E10185" s="214"/>
      <c r="F10185" s="215">
        <f t="shared" si="3054"/>
        <v>0</v>
      </c>
      <c r="G10185" s="281">
        <f t="shared" si="3055"/>
        <v>0</v>
      </c>
    </row>
    <row r="10186" spans="1:7" ht="24" customHeight="1" x14ac:dyDescent="0.2">
      <c r="A10186" s="282"/>
      <c r="B10186" s="95"/>
      <c r="C10186" s="95"/>
      <c r="D10186" s="101"/>
      <c r="E10186" s="102"/>
      <c r="F10186" s="268" t="s">
        <v>32</v>
      </c>
      <c r="G10186" s="283">
        <f>SUBTOTAL(9,G10178:G10185)</f>
        <v>0</v>
      </c>
    </row>
    <row r="10187" spans="1:7" ht="24" customHeight="1" x14ac:dyDescent="0.2">
      <c r="A10187" s="282"/>
      <c r="B10187" s="95"/>
      <c r="C10187" s="266" t="s">
        <v>606</v>
      </c>
      <c r="D10187" s="101"/>
      <c r="E10187" s="102"/>
      <c r="F10187" s="103"/>
      <c r="G10187" s="284"/>
    </row>
    <row r="10188" spans="1:7" s="218" customFormat="1"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1">
        <f t="shared" ref="G10188:G10196" si="3060">ROUND(E10188*F10188,2)</f>
        <v>0</v>
      </c>
    </row>
    <row r="10189" spans="1:7" s="218" customFormat="1" ht="24" customHeight="1" x14ac:dyDescent="0.2">
      <c r="A10189" s="213" t="str">
        <f t="shared" si="3056"/>
        <v/>
      </c>
      <c r="B10189" s="211" t="str">
        <f t="shared" si="3057"/>
        <v/>
      </c>
      <c r="C10189" s="212"/>
      <c r="D10189" s="213" t="str">
        <f t="shared" si="3058"/>
        <v/>
      </c>
      <c r="E10189" s="214"/>
      <c r="F10189" s="215">
        <f t="shared" si="3059"/>
        <v>0</v>
      </c>
      <c r="G10189" s="281">
        <f t="shared" si="3060"/>
        <v>0</v>
      </c>
    </row>
    <row r="10190" spans="1:7" s="218" customFormat="1" ht="24" customHeight="1" x14ac:dyDescent="0.2">
      <c r="A10190" s="213" t="str">
        <f t="shared" si="3056"/>
        <v/>
      </c>
      <c r="B10190" s="211" t="str">
        <f t="shared" si="3057"/>
        <v/>
      </c>
      <c r="C10190" s="212"/>
      <c r="D10190" s="213" t="str">
        <f t="shared" si="3058"/>
        <v/>
      </c>
      <c r="E10190" s="214"/>
      <c r="F10190" s="215">
        <f t="shared" si="3059"/>
        <v>0</v>
      </c>
      <c r="G10190" s="281">
        <f t="shared" si="3060"/>
        <v>0</v>
      </c>
    </row>
    <row r="10191" spans="1:7" s="218" customFormat="1" ht="24" customHeight="1" x14ac:dyDescent="0.2">
      <c r="A10191" s="213" t="str">
        <f t="shared" si="3056"/>
        <v/>
      </c>
      <c r="B10191" s="211" t="str">
        <f t="shared" si="3057"/>
        <v/>
      </c>
      <c r="C10191" s="212"/>
      <c r="D10191" s="213" t="str">
        <f t="shared" si="3058"/>
        <v/>
      </c>
      <c r="E10191" s="214"/>
      <c r="F10191" s="215">
        <f t="shared" si="3059"/>
        <v>0</v>
      </c>
      <c r="G10191" s="281">
        <f t="shared" si="3060"/>
        <v>0</v>
      </c>
    </row>
    <row r="10192" spans="1:7" s="218" customFormat="1" ht="24" customHeight="1" x14ac:dyDescent="0.2">
      <c r="A10192" s="213" t="str">
        <f t="shared" si="3056"/>
        <v/>
      </c>
      <c r="B10192" s="211" t="str">
        <f t="shared" si="3057"/>
        <v/>
      </c>
      <c r="C10192" s="212"/>
      <c r="D10192" s="213" t="str">
        <f t="shared" si="3058"/>
        <v/>
      </c>
      <c r="E10192" s="214"/>
      <c r="F10192" s="215">
        <f t="shared" si="3059"/>
        <v>0</v>
      </c>
      <c r="G10192" s="281">
        <f t="shared" si="3060"/>
        <v>0</v>
      </c>
    </row>
    <row r="10193" spans="1:7" s="218" customFormat="1" ht="24" customHeight="1" x14ac:dyDescent="0.2">
      <c r="A10193" s="213" t="str">
        <f t="shared" si="3056"/>
        <v/>
      </c>
      <c r="B10193" s="211" t="str">
        <f t="shared" si="3057"/>
        <v/>
      </c>
      <c r="C10193" s="212"/>
      <c r="D10193" s="213" t="str">
        <f t="shared" si="3058"/>
        <v/>
      </c>
      <c r="E10193" s="214"/>
      <c r="F10193" s="215">
        <f t="shared" si="3059"/>
        <v>0</v>
      </c>
      <c r="G10193" s="281">
        <f t="shared" si="3060"/>
        <v>0</v>
      </c>
    </row>
    <row r="10194" spans="1:7" s="218" customFormat="1" ht="24" customHeight="1" x14ac:dyDescent="0.2">
      <c r="A10194" s="213" t="str">
        <f t="shared" si="3056"/>
        <v/>
      </c>
      <c r="B10194" s="211" t="str">
        <f t="shared" si="3057"/>
        <v/>
      </c>
      <c r="C10194" s="212"/>
      <c r="D10194" s="213" t="str">
        <f t="shared" si="3058"/>
        <v/>
      </c>
      <c r="E10194" s="214"/>
      <c r="F10194" s="215">
        <f t="shared" si="3059"/>
        <v>0</v>
      </c>
      <c r="G10194" s="281">
        <f t="shared" si="3060"/>
        <v>0</v>
      </c>
    </row>
    <row r="10195" spans="1:7" s="218" customFormat="1" ht="24" customHeight="1" x14ac:dyDescent="0.2">
      <c r="A10195" s="213" t="str">
        <f t="shared" si="3056"/>
        <v/>
      </c>
      <c r="B10195" s="211" t="str">
        <f t="shared" si="3057"/>
        <v/>
      </c>
      <c r="C10195" s="212"/>
      <c r="D10195" s="213" t="str">
        <f t="shared" si="3058"/>
        <v/>
      </c>
      <c r="E10195" s="214"/>
      <c r="F10195" s="215">
        <f t="shared" si="3059"/>
        <v>0</v>
      </c>
      <c r="G10195" s="281">
        <f t="shared" si="3060"/>
        <v>0</v>
      </c>
    </row>
    <row r="10196" spans="1:7" s="218" customFormat="1" ht="24" customHeight="1" x14ac:dyDescent="0.2">
      <c r="A10196" s="213" t="str">
        <f t="shared" si="3056"/>
        <v/>
      </c>
      <c r="B10196" s="211" t="str">
        <f t="shared" si="3057"/>
        <v/>
      </c>
      <c r="C10196" s="212"/>
      <c r="D10196" s="213" t="str">
        <f t="shared" si="3058"/>
        <v/>
      </c>
      <c r="E10196" s="214"/>
      <c r="F10196" s="215">
        <f t="shared" si="3059"/>
        <v>0</v>
      </c>
      <c r="G10196" s="281">
        <f t="shared" si="3060"/>
        <v>0</v>
      </c>
    </row>
    <row r="10197" spans="1:7" ht="24" customHeight="1" x14ac:dyDescent="0.2">
      <c r="A10197" s="285"/>
      <c r="B10197" s="101"/>
      <c r="C10197" s="95"/>
      <c r="D10197" s="101"/>
      <c r="E10197" s="102"/>
      <c r="F10197" s="268" t="s">
        <v>33</v>
      </c>
      <c r="G10197" s="283">
        <f>SUBTOTAL(9,G10188:G10196)</f>
        <v>0</v>
      </c>
    </row>
    <row r="10198" spans="1:7" ht="24" customHeight="1" x14ac:dyDescent="0.2">
      <c r="A10198" s="286"/>
      <c r="B10198" s="101"/>
      <c r="C10198" s="95"/>
      <c r="D10198" s="101"/>
      <c r="E10198" s="102"/>
      <c r="F10198" s="103"/>
      <c r="G10198" s="284"/>
    </row>
    <row r="10199" spans="1:7" ht="24" customHeight="1" x14ac:dyDescent="0.2">
      <c r="A10199" s="287" t="str">
        <f>B10157</f>
        <v/>
      </c>
      <c r="B10199" s="288" t="str">
        <f>C10157</f>
        <v/>
      </c>
      <c r="C10199" s="109"/>
      <c r="D10199" s="109" t="s">
        <v>34</v>
      </c>
      <c r="E10199" s="110"/>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7" t="str">
        <f>Comitente</f>
        <v>CA.ME. SAN JUAN SOCIEDAD DEL ESTADO</v>
      </c>
      <c r="C10202" s="92"/>
      <c r="D10202" s="98"/>
      <c r="E10202" s="98"/>
      <c r="F10202" s="99"/>
      <c r="G10202" s="273"/>
    </row>
    <row r="10203" spans="1:7" ht="24" customHeight="1" x14ac:dyDescent="0.2">
      <c r="A10203" s="272" t="s">
        <v>603</v>
      </c>
      <c r="B10203" s="97">
        <f>Contratista</f>
        <v>0</v>
      </c>
      <c r="C10203" s="93"/>
      <c r="D10203" s="93"/>
      <c r="E10203" s="93"/>
      <c r="F10203" s="100"/>
      <c r="G10203" s="274"/>
    </row>
    <row r="10204" spans="1:7" ht="24" customHeight="1" x14ac:dyDescent="0.2">
      <c r="A10204" s="272" t="s">
        <v>24</v>
      </c>
      <c r="B10204" s="97" t="str">
        <f>Obra</f>
        <v>CIERRE PERIMETRAL - OBRA CIVIL Ca.Me. SAN JUAN S.E.</v>
      </c>
      <c r="C10204" s="93"/>
      <c r="D10204" s="93"/>
      <c r="E10204" s="93"/>
      <c r="F10204" s="100" t="s">
        <v>38</v>
      </c>
      <c r="G10204" s="275">
        <f>Fecha_Base</f>
        <v>44711</v>
      </c>
    </row>
    <row r="10205" spans="1:7" ht="24" customHeight="1" x14ac:dyDescent="0.2">
      <c r="A10205" s="276" t="s">
        <v>601</v>
      </c>
      <c r="B10205" s="94" t="str">
        <f>Ubicación</f>
        <v>DEPARTAMENTO SARMIENTO</v>
      </c>
      <c r="C10205" s="94"/>
      <c r="D10205" s="101"/>
      <c r="E10205" s="102"/>
      <c r="F10205" s="103"/>
      <c r="G10205" s="277"/>
    </row>
    <row r="10206" spans="1:7" ht="24" customHeight="1" x14ac:dyDescent="0.2">
      <c r="A10206" s="276" t="s">
        <v>39</v>
      </c>
      <c r="B10206" s="104" t="str">
        <f>IFERROR(VALUE(LEFT(B10207,FIND(".",B10207)-1)),"")</f>
        <v/>
      </c>
      <c r="C10206" s="95" t="str">
        <f>IFERROR(VLOOKUP(B10206,Tabla_CyP,2,FALSE),"")</f>
        <v/>
      </c>
      <c r="D10206" s="95"/>
      <c r="E10206" s="102"/>
      <c r="F10206" s="103"/>
      <c r="G10206" s="277"/>
    </row>
    <row r="10207" spans="1:7" ht="24" customHeight="1" x14ac:dyDescent="0.2">
      <c r="A10207" s="276" t="s">
        <v>25</v>
      </c>
      <c r="B10207" s="105" t="str">
        <f>IFERROR(VLOOKUP(COUNTIF($A$1:A10207,"ANALISIS DE PRECIOS"),Tabla_NumeroItem,2,FALSE),"")</f>
        <v/>
      </c>
      <c r="C10207" s="95" t="str">
        <f>IFERROR(VLOOKUP(B10207,Tabla_CyP,2,FALSE),"")</f>
        <v/>
      </c>
      <c r="D10207" s="101"/>
      <c r="E10207" s="102"/>
      <c r="F10207" s="100" t="s">
        <v>26</v>
      </c>
      <c r="G10207" s="278" t="str">
        <f>IFERROR(VLOOKUP(B10207,Tabla_CyP,4,FALSE),"")</f>
        <v/>
      </c>
    </row>
    <row r="10208" spans="1:7" ht="24" customHeight="1" x14ac:dyDescent="0.2">
      <c r="A10208" s="276"/>
      <c r="B10208" s="94"/>
      <c r="C10208" s="95"/>
      <c r="D10208" s="101"/>
      <c r="E10208" s="102"/>
      <c r="F10208" s="103"/>
      <c r="G10208" s="277"/>
    </row>
    <row r="10209" spans="1:123" ht="24" customHeight="1" x14ac:dyDescent="0.2">
      <c r="A10209" s="378" t="s">
        <v>507</v>
      </c>
      <c r="B10209" s="379"/>
      <c r="C10209" s="380" t="s">
        <v>0</v>
      </c>
      <c r="D10209" s="380" t="s">
        <v>27</v>
      </c>
      <c r="E10209" s="386" t="s">
        <v>28</v>
      </c>
      <c r="F10209" s="388" t="s">
        <v>29</v>
      </c>
      <c r="G10209" s="388" t="s">
        <v>30</v>
      </c>
    </row>
    <row r="10210" spans="1:123" s="107" customFormat="1" ht="24" customHeight="1" x14ac:dyDescent="0.2">
      <c r="A10210" s="106" t="s">
        <v>508</v>
      </c>
      <c r="B10210" s="106" t="s">
        <v>509</v>
      </c>
      <c r="C10210" s="381"/>
      <c r="D10210" s="381"/>
      <c r="E10210" s="387"/>
      <c r="F10210" s="389"/>
      <c r="G10210" s="389"/>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customHeight="1" x14ac:dyDescent="0.2">
      <c r="A10211" s="279"/>
      <c r="B10211" s="108"/>
      <c r="C10211" s="267" t="s">
        <v>604</v>
      </c>
      <c r="D10211" s="109"/>
      <c r="E10211" s="110"/>
      <c r="F10211" s="111"/>
      <c r="G10211" s="280"/>
    </row>
    <row r="10212" spans="1:123" s="218" customFormat="1"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1">
        <f>ROUND(E10212*F10212,2)</f>
        <v>0</v>
      </c>
    </row>
    <row r="10213" spans="1:123" s="218" customFormat="1"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1">
        <f t="shared" ref="G10213:G10225" si="3065">ROUND(E10213*F10213,2)</f>
        <v>0</v>
      </c>
    </row>
    <row r="10214" spans="1:123" s="218" customFormat="1" ht="24" customHeight="1" x14ac:dyDescent="0.2">
      <c r="A10214" s="213" t="str">
        <f t="shared" si="3061"/>
        <v/>
      </c>
      <c r="B10214" s="211" t="str">
        <f t="shared" si="3064"/>
        <v/>
      </c>
      <c r="C10214" s="212"/>
      <c r="D10214" s="213" t="str">
        <f t="shared" si="3062"/>
        <v/>
      </c>
      <c r="E10214" s="214"/>
      <c r="F10214" s="215">
        <f t="shared" si="3063"/>
        <v>0</v>
      </c>
      <c r="G10214" s="281">
        <f t="shared" si="3065"/>
        <v>0</v>
      </c>
    </row>
    <row r="10215" spans="1:123" s="218" customFormat="1" ht="24" customHeight="1" x14ac:dyDescent="0.2">
      <c r="A10215" s="213" t="str">
        <f t="shared" si="3061"/>
        <v/>
      </c>
      <c r="B10215" s="211" t="str">
        <f t="shared" si="3064"/>
        <v/>
      </c>
      <c r="C10215" s="212"/>
      <c r="D10215" s="213" t="str">
        <f t="shared" si="3062"/>
        <v/>
      </c>
      <c r="E10215" s="214"/>
      <c r="F10215" s="215">
        <f t="shared" si="3063"/>
        <v>0</v>
      </c>
      <c r="G10215" s="281">
        <f t="shared" si="3065"/>
        <v>0</v>
      </c>
    </row>
    <row r="10216" spans="1:123" s="218" customFormat="1" ht="24" customHeight="1" x14ac:dyDescent="0.2">
      <c r="A10216" s="213" t="str">
        <f t="shared" si="3061"/>
        <v/>
      </c>
      <c r="B10216" s="211" t="str">
        <f t="shared" si="3064"/>
        <v/>
      </c>
      <c r="C10216" s="212"/>
      <c r="D10216" s="213" t="str">
        <f t="shared" si="3062"/>
        <v/>
      </c>
      <c r="E10216" s="214"/>
      <c r="F10216" s="215">
        <f t="shared" si="3063"/>
        <v>0</v>
      </c>
      <c r="G10216" s="281">
        <f t="shared" si="3065"/>
        <v>0</v>
      </c>
    </row>
    <row r="10217" spans="1:123" s="218" customFormat="1" ht="24" customHeight="1" x14ac:dyDescent="0.2">
      <c r="A10217" s="213" t="str">
        <f t="shared" si="3061"/>
        <v/>
      </c>
      <c r="B10217" s="211" t="str">
        <f t="shared" si="3064"/>
        <v/>
      </c>
      <c r="C10217" s="212"/>
      <c r="D10217" s="213" t="str">
        <f t="shared" si="3062"/>
        <v/>
      </c>
      <c r="E10217" s="214"/>
      <c r="F10217" s="215">
        <f t="shared" si="3063"/>
        <v>0</v>
      </c>
      <c r="G10217" s="281">
        <f t="shared" si="3065"/>
        <v>0</v>
      </c>
    </row>
    <row r="10218" spans="1:123" s="218" customFormat="1" ht="24" customHeight="1" x14ac:dyDescent="0.2">
      <c r="A10218" s="213" t="str">
        <f t="shared" si="3061"/>
        <v/>
      </c>
      <c r="B10218" s="211" t="str">
        <f t="shared" si="3064"/>
        <v/>
      </c>
      <c r="C10218" s="212"/>
      <c r="D10218" s="213" t="str">
        <f t="shared" si="3062"/>
        <v/>
      </c>
      <c r="E10218" s="214"/>
      <c r="F10218" s="215">
        <f t="shared" si="3063"/>
        <v>0</v>
      </c>
      <c r="G10218" s="281">
        <f t="shared" si="3065"/>
        <v>0</v>
      </c>
    </row>
    <row r="10219" spans="1:123" s="218" customFormat="1" ht="24" customHeight="1" x14ac:dyDescent="0.2">
      <c r="A10219" s="213" t="str">
        <f t="shared" si="3061"/>
        <v/>
      </c>
      <c r="B10219" s="211" t="str">
        <f t="shared" si="3064"/>
        <v/>
      </c>
      <c r="C10219" s="212"/>
      <c r="D10219" s="213" t="str">
        <f t="shared" si="3062"/>
        <v/>
      </c>
      <c r="E10219" s="214"/>
      <c r="F10219" s="215">
        <f t="shared" si="3063"/>
        <v>0</v>
      </c>
      <c r="G10219" s="281">
        <f t="shared" si="3065"/>
        <v>0</v>
      </c>
    </row>
    <row r="10220" spans="1:123" s="218" customFormat="1" ht="24" customHeight="1" x14ac:dyDescent="0.2">
      <c r="A10220" s="213" t="str">
        <f t="shared" si="3061"/>
        <v/>
      </c>
      <c r="B10220" s="211" t="str">
        <f t="shared" si="3064"/>
        <v/>
      </c>
      <c r="C10220" s="212"/>
      <c r="D10220" s="213" t="str">
        <f t="shared" si="3062"/>
        <v/>
      </c>
      <c r="E10220" s="214"/>
      <c r="F10220" s="215">
        <f t="shared" si="3063"/>
        <v>0</v>
      </c>
      <c r="G10220" s="281">
        <f t="shared" si="3065"/>
        <v>0</v>
      </c>
    </row>
    <row r="10221" spans="1:123" s="218" customFormat="1" ht="24" customHeight="1" x14ac:dyDescent="0.2">
      <c r="A10221" s="213" t="str">
        <f t="shared" si="3061"/>
        <v/>
      </c>
      <c r="B10221" s="211" t="str">
        <f t="shared" si="3064"/>
        <v/>
      </c>
      <c r="C10221" s="212"/>
      <c r="D10221" s="213" t="str">
        <f t="shared" si="3062"/>
        <v/>
      </c>
      <c r="E10221" s="214"/>
      <c r="F10221" s="215">
        <f t="shared" si="3063"/>
        <v>0</v>
      </c>
      <c r="G10221" s="281">
        <f t="shared" si="3065"/>
        <v>0</v>
      </c>
    </row>
    <row r="10222" spans="1:123" s="218" customFormat="1" ht="24" customHeight="1" x14ac:dyDescent="0.2">
      <c r="A10222" s="213" t="str">
        <f t="shared" si="3061"/>
        <v/>
      </c>
      <c r="B10222" s="211" t="str">
        <f t="shared" si="3064"/>
        <v/>
      </c>
      <c r="C10222" s="212"/>
      <c r="D10222" s="213" t="str">
        <f t="shared" si="3062"/>
        <v/>
      </c>
      <c r="E10222" s="214"/>
      <c r="F10222" s="215">
        <f t="shared" si="3063"/>
        <v>0</v>
      </c>
      <c r="G10222" s="281">
        <f t="shared" si="3065"/>
        <v>0</v>
      </c>
    </row>
    <row r="10223" spans="1:123" s="218" customFormat="1" ht="24" customHeight="1" x14ac:dyDescent="0.2">
      <c r="A10223" s="213" t="str">
        <f t="shared" si="3061"/>
        <v/>
      </c>
      <c r="B10223" s="211" t="str">
        <f t="shared" si="3064"/>
        <v/>
      </c>
      <c r="C10223" s="212"/>
      <c r="D10223" s="213" t="str">
        <f t="shared" si="3062"/>
        <v/>
      </c>
      <c r="E10223" s="214"/>
      <c r="F10223" s="215">
        <f t="shared" si="3063"/>
        <v>0</v>
      </c>
      <c r="G10223" s="281">
        <f t="shared" si="3065"/>
        <v>0</v>
      </c>
    </row>
    <row r="10224" spans="1:123" s="218" customFormat="1" ht="24" customHeight="1" x14ac:dyDescent="0.2">
      <c r="A10224" s="213" t="str">
        <f t="shared" si="3061"/>
        <v/>
      </c>
      <c r="B10224" s="211" t="str">
        <f t="shared" si="3064"/>
        <v/>
      </c>
      <c r="C10224" s="212"/>
      <c r="D10224" s="213" t="str">
        <f t="shared" si="3062"/>
        <v/>
      </c>
      <c r="E10224" s="214"/>
      <c r="F10224" s="215">
        <f t="shared" si="3063"/>
        <v>0</v>
      </c>
      <c r="G10224" s="281">
        <f t="shared" si="3065"/>
        <v>0</v>
      </c>
    </row>
    <row r="10225" spans="1:7" s="218" customFormat="1" ht="24" customHeight="1" x14ac:dyDescent="0.2">
      <c r="A10225" s="213" t="str">
        <f t="shared" si="3061"/>
        <v/>
      </c>
      <c r="B10225" s="211" t="str">
        <f t="shared" si="3064"/>
        <v/>
      </c>
      <c r="C10225" s="212"/>
      <c r="D10225" s="213" t="str">
        <f t="shared" si="3062"/>
        <v/>
      </c>
      <c r="E10225" s="214"/>
      <c r="F10225" s="216">
        <f t="shared" si="3063"/>
        <v>0</v>
      </c>
      <c r="G10225" s="281">
        <f t="shared" si="3065"/>
        <v>0</v>
      </c>
    </row>
    <row r="10226" spans="1:7" ht="24" customHeight="1" x14ac:dyDescent="0.2">
      <c r="A10226" s="282"/>
      <c r="B10226" s="95"/>
      <c r="C10226" s="95"/>
      <c r="D10226" s="101"/>
      <c r="E10226" s="102"/>
      <c r="F10226" s="268" t="s">
        <v>31</v>
      </c>
      <c r="G10226" s="283">
        <f>SUBTOTAL(9,G10212:G10225)</f>
        <v>0</v>
      </c>
    </row>
    <row r="10227" spans="1:7" ht="24" customHeight="1" x14ac:dyDescent="0.2">
      <c r="A10227" s="282"/>
      <c r="B10227" s="95"/>
      <c r="C10227" s="266" t="s">
        <v>605</v>
      </c>
      <c r="D10227" s="101"/>
      <c r="E10227" s="102"/>
      <c r="F10227" s="103"/>
      <c r="G10227" s="284"/>
    </row>
    <row r="10228" spans="1:7" s="218" customFormat="1"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1">
        <f>ROUND(E10228*F10228,2)</f>
        <v>0</v>
      </c>
    </row>
    <row r="10229" spans="1:7" s="218" customFormat="1" ht="24" customHeight="1" x14ac:dyDescent="0.2">
      <c r="A10229" s="213" t="str">
        <f t="shared" si="3066"/>
        <v/>
      </c>
      <c r="B10229" s="211">
        <f t="shared" si="3067"/>
        <v>0</v>
      </c>
      <c r="C10229" s="212"/>
      <c r="D10229" s="213" t="str">
        <f t="shared" si="3068"/>
        <v/>
      </c>
      <c r="E10229" s="214"/>
      <c r="F10229" s="217">
        <f t="shared" si="3069"/>
        <v>0</v>
      </c>
      <c r="G10229" s="281">
        <f>ROUND(E10229*F10229,2)</f>
        <v>0</v>
      </c>
    </row>
    <row r="10230" spans="1:7" s="218" customFormat="1" ht="24" customHeight="1" x14ac:dyDescent="0.2">
      <c r="A10230" s="213" t="str">
        <f t="shared" si="3066"/>
        <v/>
      </c>
      <c r="B10230" s="211">
        <f t="shared" si="3067"/>
        <v>0</v>
      </c>
      <c r="C10230" s="212"/>
      <c r="D10230" s="213" t="str">
        <f t="shared" si="3068"/>
        <v/>
      </c>
      <c r="E10230" s="214"/>
      <c r="F10230" s="217">
        <f t="shared" si="3069"/>
        <v>0</v>
      </c>
      <c r="G10230" s="281">
        <f t="shared" ref="G10230:G10235" si="3070">ROUND(E10230*F10230,2)</f>
        <v>0</v>
      </c>
    </row>
    <row r="10231" spans="1:7" s="218" customFormat="1" ht="24" customHeight="1" x14ac:dyDescent="0.2">
      <c r="A10231" s="213" t="str">
        <f t="shared" si="3066"/>
        <v/>
      </c>
      <c r="B10231" s="211">
        <f t="shared" si="3067"/>
        <v>0</v>
      </c>
      <c r="C10231" s="212"/>
      <c r="D10231" s="213" t="str">
        <f t="shared" si="3068"/>
        <v/>
      </c>
      <c r="E10231" s="214"/>
      <c r="F10231" s="217">
        <f t="shared" si="3069"/>
        <v>0</v>
      </c>
      <c r="G10231" s="281">
        <f t="shared" si="3070"/>
        <v>0</v>
      </c>
    </row>
    <row r="10232" spans="1:7" s="218" customFormat="1" ht="24" customHeight="1" x14ac:dyDescent="0.2">
      <c r="A10232" s="213" t="str">
        <f t="shared" si="3066"/>
        <v/>
      </c>
      <c r="B10232" s="211">
        <f t="shared" si="3067"/>
        <v>0</v>
      </c>
      <c r="C10232" s="212"/>
      <c r="D10232" s="213" t="str">
        <f t="shared" si="3068"/>
        <v/>
      </c>
      <c r="E10232" s="214"/>
      <c r="F10232" s="215">
        <f t="shared" si="3069"/>
        <v>0</v>
      </c>
      <c r="G10232" s="281">
        <f t="shared" si="3070"/>
        <v>0</v>
      </c>
    </row>
    <row r="10233" spans="1:7" s="218" customFormat="1" ht="24" customHeight="1" x14ac:dyDescent="0.2">
      <c r="A10233" s="213" t="str">
        <f t="shared" si="3066"/>
        <v/>
      </c>
      <c r="B10233" s="211">
        <f t="shared" si="3067"/>
        <v>0</v>
      </c>
      <c r="C10233" s="212"/>
      <c r="D10233" s="213" t="str">
        <f t="shared" si="3068"/>
        <v/>
      </c>
      <c r="E10233" s="214"/>
      <c r="F10233" s="215">
        <f t="shared" si="3069"/>
        <v>0</v>
      </c>
      <c r="G10233" s="281">
        <f t="shared" si="3070"/>
        <v>0</v>
      </c>
    </row>
    <row r="10234" spans="1:7" s="218" customFormat="1" ht="24" customHeight="1" x14ac:dyDescent="0.2">
      <c r="A10234" s="213" t="str">
        <f t="shared" si="3066"/>
        <v/>
      </c>
      <c r="B10234" s="211">
        <f t="shared" si="3067"/>
        <v>0</v>
      </c>
      <c r="C10234" s="212"/>
      <c r="D10234" s="213" t="str">
        <f t="shared" si="3068"/>
        <v/>
      </c>
      <c r="E10234" s="214"/>
      <c r="F10234" s="215">
        <f t="shared" si="3069"/>
        <v>0</v>
      </c>
      <c r="G10234" s="281">
        <f t="shared" si="3070"/>
        <v>0</v>
      </c>
    </row>
    <row r="10235" spans="1:7" s="218" customFormat="1" ht="24" customHeight="1" x14ac:dyDescent="0.2">
      <c r="A10235" s="213" t="str">
        <f t="shared" si="3066"/>
        <v/>
      </c>
      <c r="B10235" s="211">
        <f t="shared" si="3067"/>
        <v>0</v>
      </c>
      <c r="C10235" s="212"/>
      <c r="D10235" s="213" t="str">
        <f t="shared" si="3068"/>
        <v/>
      </c>
      <c r="E10235" s="214"/>
      <c r="F10235" s="215">
        <f t="shared" si="3069"/>
        <v>0</v>
      </c>
      <c r="G10235" s="281">
        <f t="shared" si="3070"/>
        <v>0</v>
      </c>
    </row>
    <row r="10236" spans="1:7" ht="24" customHeight="1" x14ac:dyDescent="0.2">
      <c r="A10236" s="282"/>
      <c r="B10236" s="95"/>
      <c r="C10236" s="95"/>
      <c r="D10236" s="101"/>
      <c r="E10236" s="102"/>
      <c r="F10236" s="268" t="s">
        <v>32</v>
      </c>
      <c r="G10236" s="283">
        <f>SUBTOTAL(9,G10228:G10235)</f>
        <v>0</v>
      </c>
    </row>
    <row r="10237" spans="1:7" ht="24" customHeight="1" x14ac:dyDescent="0.2">
      <c r="A10237" s="282"/>
      <c r="B10237" s="95"/>
      <c r="C10237" s="266" t="s">
        <v>606</v>
      </c>
      <c r="D10237" s="101"/>
      <c r="E10237" s="102"/>
      <c r="F10237" s="103"/>
      <c r="G10237" s="284"/>
    </row>
    <row r="10238" spans="1:7" s="218" customFormat="1"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1">
        <f t="shared" ref="G10238:G10246" si="3075">ROUND(E10238*F10238,2)</f>
        <v>0</v>
      </c>
    </row>
    <row r="10239" spans="1:7" s="218" customFormat="1" ht="24" customHeight="1" x14ac:dyDescent="0.2">
      <c r="A10239" s="213" t="str">
        <f t="shared" si="3071"/>
        <v/>
      </c>
      <c r="B10239" s="211" t="str">
        <f t="shared" si="3072"/>
        <v/>
      </c>
      <c r="C10239" s="212"/>
      <c r="D10239" s="213" t="str">
        <f t="shared" si="3073"/>
        <v/>
      </c>
      <c r="E10239" s="214"/>
      <c r="F10239" s="215">
        <f t="shared" si="3074"/>
        <v>0</v>
      </c>
      <c r="G10239" s="281">
        <f t="shared" si="3075"/>
        <v>0</v>
      </c>
    </row>
    <row r="10240" spans="1:7" s="218" customFormat="1" ht="24" customHeight="1" x14ac:dyDescent="0.2">
      <c r="A10240" s="213" t="str">
        <f t="shared" si="3071"/>
        <v/>
      </c>
      <c r="B10240" s="211" t="str">
        <f t="shared" si="3072"/>
        <v/>
      </c>
      <c r="C10240" s="212"/>
      <c r="D10240" s="213" t="str">
        <f t="shared" si="3073"/>
        <v/>
      </c>
      <c r="E10240" s="214"/>
      <c r="F10240" s="215">
        <f t="shared" si="3074"/>
        <v>0</v>
      </c>
      <c r="G10240" s="281">
        <f t="shared" si="3075"/>
        <v>0</v>
      </c>
    </row>
    <row r="10241" spans="1:7" s="218" customFormat="1" ht="24" customHeight="1" x14ac:dyDescent="0.2">
      <c r="A10241" s="213" t="str">
        <f t="shared" si="3071"/>
        <v/>
      </c>
      <c r="B10241" s="211" t="str">
        <f t="shared" si="3072"/>
        <v/>
      </c>
      <c r="C10241" s="212"/>
      <c r="D10241" s="213" t="str">
        <f t="shared" si="3073"/>
        <v/>
      </c>
      <c r="E10241" s="214"/>
      <c r="F10241" s="215">
        <f t="shared" si="3074"/>
        <v>0</v>
      </c>
      <c r="G10241" s="281">
        <f t="shared" si="3075"/>
        <v>0</v>
      </c>
    </row>
    <row r="10242" spans="1:7" s="218" customFormat="1" ht="24" customHeight="1" x14ac:dyDescent="0.2">
      <c r="A10242" s="213" t="str">
        <f t="shared" si="3071"/>
        <v/>
      </c>
      <c r="B10242" s="211" t="str">
        <f t="shared" si="3072"/>
        <v/>
      </c>
      <c r="C10242" s="212"/>
      <c r="D10242" s="213" t="str">
        <f t="shared" si="3073"/>
        <v/>
      </c>
      <c r="E10242" s="214"/>
      <c r="F10242" s="215">
        <f t="shared" si="3074"/>
        <v>0</v>
      </c>
      <c r="G10242" s="281">
        <f t="shared" si="3075"/>
        <v>0</v>
      </c>
    </row>
    <row r="10243" spans="1:7" s="218" customFormat="1" ht="24" customHeight="1" x14ac:dyDescent="0.2">
      <c r="A10243" s="213" t="str">
        <f t="shared" si="3071"/>
        <v/>
      </c>
      <c r="B10243" s="211" t="str">
        <f t="shared" si="3072"/>
        <v/>
      </c>
      <c r="C10243" s="212"/>
      <c r="D10243" s="213" t="str">
        <f t="shared" si="3073"/>
        <v/>
      </c>
      <c r="E10243" s="214"/>
      <c r="F10243" s="215">
        <f t="shared" si="3074"/>
        <v>0</v>
      </c>
      <c r="G10243" s="281">
        <f t="shared" si="3075"/>
        <v>0</v>
      </c>
    </row>
    <row r="10244" spans="1:7" s="218" customFormat="1" ht="24" customHeight="1" x14ac:dyDescent="0.2">
      <c r="A10244" s="213" t="str">
        <f t="shared" si="3071"/>
        <v/>
      </c>
      <c r="B10244" s="211" t="str">
        <f t="shared" si="3072"/>
        <v/>
      </c>
      <c r="C10244" s="212"/>
      <c r="D10244" s="213" t="str">
        <f t="shared" si="3073"/>
        <v/>
      </c>
      <c r="E10244" s="214"/>
      <c r="F10244" s="215">
        <f t="shared" si="3074"/>
        <v>0</v>
      </c>
      <c r="G10244" s="281">
        <f t="shared" si="3075"/>
        <v>0</v>
      </c>
    </row>
    <row r="10245" spans="1:7" s="218" customFormat="1" ht="24" customHeight="1" x14ac:dyDescent="0.2">
      <c r="A10245" s="213" t="str">
        <f t="shared" si="3071"/>
        <v/>
      </c>
      <c r="B10245" s="211" t="str">
        <f t="shared" si="3072"/>
        <v/>
      </c>
      <c r="C10245" s="212"/>
      <c r="D10245" s="213" t="str">
        <f t="shared" si="3073"/>
        <v/>
      </c>
      <c r="E10245" s="214"/>
      <c r="F10245" s="215">
        <f t="shared" si="3074"/>
        <v>0</v>
      </c>
      <c r="G10245" s="281">
        <f t="shared" si="3075"/>
        <v>0</v>
      </c>
    </row>
    <row r="10246" spans="1:7" s="218" customFormat="1" ht="24" customHeight="1" x14ac:dyDescent="0.2">
      <c r="A10246" s="213" t="str">
        <f t="shared" si="3071"/>
        <v/>
      </c>
      <c r="B10246" s="211" t="str">
        <f t="shared" si="3072"/>
        <v/>
      </c>
      <c r="C10246" s="212"/>
      <c r="D10246" s="213" t="str">
        <f t="shared" si="3073"/>
        <v/>
      </c>
      <c r="E10246" s="214"/>
      <c r="F10246" s="215">
        <f t="shared" si="3074"/>
        <v>0</v>
      </c>
      <c r="G10246" s="281">
        <f t="shared" si="3075"/>
        <v>0</v>
      </c>
    </row>
    <row r="10247" spans="1:7" ht="24" customHeight="1" x14ac:dyDescent="0.2">
      <c r="A10247" s="285"/>
      <c r="B10247" s="101"/>
      <c r="C10247" s="95"/>
      <c r="D10247" s="101"/>
      <c r="E10247" s="102"/>
      <c r="F10247" s="268" t="s">
        <v>33</v>
      </c>
      <c r="G10247" s="283">
        <f>SUBTOTAL(9,G10238:G10246)</f>
        <v>0</v>
      </c>
    </row>
    <row r="10248" spans="1:7" ht="24" customHeight="1" x14ac:dyDescent="0.2">
      <c r="A10248" s="286"/>
      <c r="B10248" s="101"/>
      <c r="C10248" s="95"/>
      <c r="D10248" s="101"/>
      <c r="E10248" s="102"/>
      <c r="F10248" s="103"/>
      <c r="G10248" s="284"/>
    </row>
    <row r="10249" spans="1:7" ht="24" customHeight="1" x14ac:dyDescent="0.2">
      <c r="A10249" s="287" t="str">
        <f>B10207</f>
        <v/>
      </c>
      <c r="B10249" s="288" t="str">
        <f>C10207</f>
        <v/>
      </c>
      <c r="C10249" s="109"/>
      <c r="D10249" s="109" t="s">
        <v>34</v>
      </c>
      <c r="E10249" s="110"/>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7" t="str">
        <f>Comitente</f>
        <v>CA.ME. SAN JUAN SOCIEDAD DEL ESTADO</v>
      </c>
      <c r="C10252" s="92"/>
      <c r="D10252" s="98"/>
      <c r="E10252" s="98"/>
      <c r="F10252" s="99"/>
      <c r="G10252" s="273"/>
    </row>
    <row r="10253" spans="1:7" ht="24" customHeight="1" x14ac:dyDescent="0.2">
      <c r="A10253" s="272" t="s">
        <v>603</v>
      </c>
      <c r="B10253" s="97">
        <f>Contratista</f>
        <v>0</v>
      </c>
      <c r="C10253" s="93"/>
      <c r="D10253" s="93"/>
      <c r="E10253" s="93"/>
      <c r="F10253" s="100"/>
      <c r="G10253" s="274"/>
    </row>
    <row r="10254" spans="1:7" ht="24" customHeight="1" x14ac:dyDescent="0.2">
      <c r="A10254" s="272" t="s">
        <v>24</v>
      </c>
      <c r="B10254" s="97" t="str">
        <f>Obra</f>
        <v>CIERRE PERIMETRAL - OBRA CIVIL Ca.Me. SAN JUAN S.E.</v>
      </c>
      <c r="C10254" s="93"/>
      <c r="D10254" s="93"/>
      <c r="E10254" s="93"/>
      <c r="F10254" s="100" t="s">
        <v>38</v>
      </c>
      <c r="G10254" s="275">
        <f>Fecha_Base</f>
        <v>44711</v>
      </c>
    </row>
    <row r="10255" spans="1:7" ht="24" customHeight="1" x14ac:dyDescent="0.2">
      <c r="A10255" s="276" t="s">
        <v>601</v>
      </c>
      <c r="B10255" s="94" t="str">
        <f>Ubicación</f>
        <v>DEPARTAMENTO SARMIENTO</v>
      </c>
      <c r="C10255" s="94"/>
      <c r="D10255" s="101"/>
      <c r="E10255" s="102"/>
      <c r="F10255" s="103"/>
      <c r="G10255" s="277"/>
    </row>
    <row r="10256" spans="1:7" ht="24" customHeight="1" x14ac:dyDescent="0.2">
      <c r="A10256" s="276" t="s">
        <v>39</v>
      </c>
      <c r="B10256" s="104" t="str">
        <f>IFERROR(VALUE(LEFT(B10257,FIND(".",B10257)-1)),"")</f>
        <v/>
      </c>
      <c r="C10256" s="95" t="str">
        <f>IFERROR(VLOOKUP(B10256,Tabla_CyP,2,FALSE),"")</f>
        <v/>
      </c>
      <c r="D10256" s="95"/>
      <c r="E10256" s="102"/>
      <c r="F10256" s="103"/>
      <c r="G10256" s="277"/>
    </row>
    <row r="10257" spans="1:123" ht="24" customHeight="1" x14ac:dyDescent="0.2">
      <c r="A10257" s="276" t="s">
        <v>25</v>
      </c>
      <c r="B10257" s="105" t="str">
        <f>IFERROR(VLOOKUP(COUNTIF($A$1:A10257,"ANALISIS DE PRECIOS"),Tabla_NumeroItem,2,FALSE),"")</f>
        <v/>
      </c>
      <c r="C10257" s="95" t="str">
        <f>IFERROR(VLOOKUP(B10257,Tabla_CyP,2,FALSE),"")</f>
        <v/>
      </c>
      <c r="D10257" s="101"/>
      <c r="E10257" s="102"/>
      <c r="F10257" s="100" t="s">
        <v>26</v>
      </c>
      <c r="G10257" s="278" t="str">
        <f>IFERROR(VLOOKUP(B10257,Tabla_CyP,4,FALSE),"")</f>
        <v/>
      </c>
    </row>
    <row r="10258" spans="1:123" ht="24" customHeight="1" x14ac:dyDescent="0.2">
      <c r="A10258" s="276"/>
      <c r="B10258" s="94"/>
      <c r="C10258" s="95"/>
      <c r="D10258" s="101"/>
      <c r="E10258" s="102"/>
      <c r="F10258" s="103"/>
      <c r="G10258" s="277"/>
    </row>
    <row r="10259" spans="1:123" ht="24" customHeight="1" x14ac:dyDescent="0.2">
      <c r="A10259" s="378" t="s">
        <v>507</v>
      </c>
      <c r="B10259" s="379"/>
      <c r="C10259" s="380" t="s">
        <v>0</v>
      </c>
      <c r="D10259" s="380" t="s">
        <v>27</v>
      </c>
      <c r="E10259" s="386" t="s">
        <v>28</v>
      </c>
      <c r="F10259" s="388" t="s">
        <v>29</v>
      </c>
      <c r="G10259" s="388" t="s">
        <v>30</v>
      </c>
    </row>
    <row r="10260" spans="1:123" s="107" customFormat="1" ht="24" customHeight="1" x14ac:dyDescent="0.2">
      <c r="A10260" s="106" t="s">
        <v>508</v>
      </c>
      <c r="B10260" s="106" t="s">
        <v>509</v>
      </c>
      <c r="C10260" s="381"/>
      <c r="D10260" s="381"/>
      <c r="E10260" s="387"/>
      <c r="F10260" s="389"/>
      <c r="G10260" s="389"/>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customHeight="1" x14ac:dyDescent="0.2">
      <c r="A10261" s="279"/>
      <c r="B10261" s="108"/>
      <c r="C10261" s="267" t="s">
        <v>604</v>
      </c>
      <c r="D10261" s="109"/>
      <c r="E10261" s="110"/>
      <c r="F10261" s="111"/>
      <c r="G10261" s="280"/>
    </row>
    <row r="10262" spans="1:123" s="218" customFormat="1"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1">
        <f>ROUND(E10262*F10262,2)</f>
        <v>0</v>
      </c>
    </row>
    <row r="10263" spans="1:123" s="218" customFormat="1"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1">
        <f t="shared" ref="G10263:G10275" si="3080">ROUND(E10263*F10263,2)</f>
        <v>0</v>
      </c>
    </row>
    <row r="10264" spans="1:123" s="218" customFormat="1" ht="24" customHeight="1" x14ac:dyDescent="0.2">
      <c r="A10264" s="213" t="str">
        <f t="shared" si="3076"/>
        <v/>
      </c>
      <c r="B10264" s="211" t="str">
        <f t="shared" si="3079"/>
        <v/>
      </c>
      <c r="C10264" s="212"/>
      <c r="D10264" s="213" t="str">
        <f t="shared" si="3077"/>
        <v/>
      </c>
      <c r="E10264" s="214"/>
      <c r="F10264" s="215">
        <f t="shared" si="3078"/>
        <v>0</v>
      </c>
      <c r="G10264" s="281">
        <f t="shared" si="3080"/>
        <v>0</v>
      </c>
    </row>
    <row r="10265" spans="1:123" s="218" customFormat="1" ht="24" customHeight="1" x14ac:dyDescent="0.2">
      <c r="A10265" s="213" t="str">
        <f t="shared" si="3076"/>
        <v/>
      </c>
      <c r="B10265" s="211" t="str">
        <f t="shared" si="3079"/>
        <v/>
      </c>
      <c r="C10265" s="212"/>
      <c r="D10265" s="213" t="str">
        <f t="shared" si="3077"/>
        <v/>
      </c>
      <c r="E10265" s="214"/>
      <c r="F10265" s="215">
        <f t="shared" si="3078"/>
        <v>0</v>
      </c>
      <c r="G10265" s="281">
        <f t="shared" si="3080"/>
        <v>0</v>
      </c>
    </row>
    <row r="10266" spans="1:123" s="218" customFormat="1" ht="24" customHeight="1" x14ac:dyDescent="0.2">
      <c r="A10266" s="213" t="str">
        <f t="shared" si="3076"/>
        <v/>
      </c>
      <c r="B10266" s="211" t="str">
        <f t="shared" si="3079"/>
        <v/>
      </c>
      <c r="C10266" s="212"/>
      <c r="D10266" s="213" t="str">
        <f t="shared" si="3077"/>
        <v/>
      </c>
      <c r="E10266" s="214"/>
      <c r="F10266" s="215">
        <f t="shared" si="3078"/>
        <v>0</v>
      </c>
      <c r="G10266" s="281">
        <f t="shared" si="3080"/>
        <v>0</v>
      </c>
    </row>
    <row r="10267" spans="1:123" s="218" customFormat="1" ht="24" customHeight="1" x14ac:dyDescent="0.2">
      <c r="A10267" s="213" t="str">
        <f t="shared" si="3076"/>
        <v/>
      </c>
      <c r="B10267" s="211" t="str">
        <f t="shared" si="3079"/>
        <v/>
      </c>
      <c r="C10267" s="212"/>
      <c r="D10267" s="213" t="str">
        <f t="shared" si="3077"/>
        <v/>
      </c>
      <c r="E10267" s="214"/>
      <c r="F10267" s="215">
        <f t="shared" si="3078"/>
        <v>0</v>
      </c>
      <c r="G10267" s="281">
        <f t="shared" si="3080"/>
        <v>0</v>
      </c>
    </row>
    <row r="10268" spans="1:123" s="218" customFormat="1" ht="24" customHeight="1" x14ac:dyDescent="0.2">
      <c r="A10268" s="213" t="str">
        <f t="shared" si="3076"/>
        <v/>
      </c>
      <c r="B10268" s="211" t="str">
        <f t="shared" si="3079"/>
        <v/>
      </c>
      <c r="C10268" s="212"/>
      <c r="D10268" s="213" t="str">
        <f t="shared" si="3077"/>
        <v/>
      </c>
      <c r="E10268" s="214"/>
      <c r="F10268" s="215">
        <f t="shared" si="3078"/>
        <v>0</v>
      </c>
      <c r="G10268" s="281">
        <f t="shared" si="3080"/>
        <v>0</v>
      </c>
    </row>
    <row r="10269" spans="1:123" s="218" customFormat="1" ht="24" customHeight="1" x14ac:dyDescent="0.2">
      <c r="A10269" s="213" t="str">
        <f t="shared" si="3076"/>
        <v/>
      </c>
      <c r="B10269" s="211" t="str">
        <f t="shared" si="3079"/>
        <v/>
      </c>
      <c r="C10269" s="212"/>
      <c r="D10269" s="213" t="str">
        <f t="shared" si="3077"/>
        <v/>
      </c>
      <c r="E10269" s="214"/>
      <c r="F10269" s="215">
        <f t="shared" si="3078"/>
        <v>0</v>
      </c>
      <c r="G10269" s="281">
        <f t="shared" si="3080"/>
        <v>0</v>
      </c>
    </row>
    <row r="10270" spans="1:123" s="218" customFormat="1" ht="24" customHeight="1" x14ac:dyDescent="0.2">
      <c r="A10270" s="213" t="str">
        <f t="shared" si="3076"/>
        <v/>
      </c>
      <c r="B10270" s="211" t="str">
        <f t="shared" si="3079"/>
        <v/>
      </c>
      <c r="C10270" s="212"/>
      <c r="D10270" s="213" t="str">
        <f t="shared" si="3077"/>
        <v/>
      </c>
      <c r="E10270" s="214"/>
      <c r="F10270" s="215">
        <f t="shared" si="3078"/>
        <v>0</v>
      </c>
      <c r="G10270" s="281">
        <f t="shared" si="3080"/>
        <v>0</v>
      </c>
    </row>
    <row r="10271" spans="1:123" s="218" customFormat="1" ht="24" customHeight="1" x14ac:dyDescent="0.2">
      <c r="A10271" s="213" t="str">
        <f t="shared" si="3076"/>
        <v/>
      </c>
      <c r="B10271" s="211" t="str">
        <f t="shared" si="3079"/>
        <v/>
      </c>
      <c r="C10271" s="212"/>
      <c r="D10271" s="213" t="str">
        <f t="shared" si="3077"/>
        <v/>
      </c>
      <c r="E10271" s="214"/>
      <c r="F10271" s="215">
        <f t="shared" si="3078"/>
        <v>0</v>
      </c>
      <c r="G10271" s="281">
        <f t="shared" si="3080"/>
        <v>0</v>
      </c>
    </row>
    <row r="10272" spans="1:123" s="218" customFormat="1" ht="24" customHeight="1" x14ac:dyDescent="0.2">
      <c r="A10272" s="213" t="str">
        <f t="shared" si="3076"/>
        <v/>
      </c>
      <c r="B10272" s="211" t="str">
        <f t="shared" si="3079"/>
        <v/>
      </c>
      <c r="C10272" s="212"/>
      <c r="D10272" s="213" t="str">
        <f t="shared" si="3077"/>
        <v/>
      </c>
      <c r="E10272" s="214"/>
      <c r="F10272" s="215">
        <f t="shared" si="3078"/>
        <v>0</v>
      </c>
      <c r="G10272" s="281">
        <f t="shared" si="3080"/>
        <v>0</v>
      </c>
    </row>
    <row r="10273" spans="1:7" s="218" customFormat="1" ht="24" customHeight="1" x14ac:dyDescent="0.2">
      <c r="A10273" s="213" t="str">
        <f t="shared" si="3076"/>
        <v/>
      </c>
      <c r="B10273" s="211" t="str">
        <f t="shared" si="3079"/>
        <v/>
      </c>
      <c r="C10273" s="212"/>
      <c r="D10273" s="213" t="str">
        <f t="shared" si="3077"/>
        <v/>
      </c>
      <c r="E10273" s="214"/>
      <c r="F10273" s="215">
        <f t="shared" si="3078"/>
        <v>0</v>
      </c>
      <c r="G10273" s="281">
        <f t="shared" si="3080"/>
        <v>0</v>
      </c>
    </row>
    <row r="10274" spans="1:7" s="218" customFormat="1" ht="24" customHeight="1" x14ac:dyDescent="0.2">
      <c r="A10274" s="213" t="str">
        <f t="shared" si="3076"/>
        <v/>
      </c>
      <c r="B10274" s="211" t="str">
        <f t="shared" si="3079"/>
        <v/>
      </c>
      <c r="C10274" s="212"/>
      <c r="D10274" s="213" t="str">
        <f t="shared" si="3077"/>
        <v/>
      </c>
      <c r="E10274" s="214"/>
      <c r="F10274" s="215">
        <f t="shared" si="3078"/>
        <v>0</v>
      </c>
      <c r="G10274" s="281">
        <f t="shared" si="3080"/>
        <v>0</v>
      </c>
    </row>
    <row r="10275" spans="1:7" s="218" customFormat="1" ht="24" customHeight="1" x14ac:dyDescent="0.2">
      <c r="A10275" s="213" t="str">
        <f t="shared" si="3076"/>
        <v/>
      </c>
      <c r="B10275" s="211" t="str">
        <f t="shared" si="3079"/>
        <v/>
      </c>
      <c r="C10275" s="212"/>
      <c r="D10275" s="213" t="str">
        <f t="shared" si="3077"/>
        <v/>
      </c>
      <c r="E10275" s="214"/>
      <c r="F10275" s="216">
        <f t="shared" si="3078"/>
        <v>0</v>
      </c>
      <c r="G10275" s="281">
        <f t="shared" si="3080"/>
        <v>0</v>
      </c>
    </row>
    <row r="10276" spans="1:7" ht="24" customHeight="1" x14ac:dyDescent="0.2">
      <c r="A10276" s="282"/>
      <c r="B10276" s="95"/>
      <c r="C10276" s="95"/>
      <c r="D10276" s="101"/>
      <c r="E10276" s="102"/>
      <c r="F10276" s="268" t="s">
        <v>31</v>
      </c>
      <c r="G10276" s="283">
        <f>SUBTOTAL(9,G10262:G10275)</f>
        <v>0</v>
      </c>
    </row>
    <row r="10277" spans="1:7" ht="24" customHeight="1" x14ac:dyDescent="0.2">
      <c r="A10277" s="282"/>
      <c r="B10277" s="95"/>
      <c r="C10277" s="266" t="s">
        <v>605</v>
      </c>
      <c r="D10277" s="101"/>
      <c r="E10277" s="102"/>
      <c r="F10277" s="103"/>
      <c r="G10277" s="284"/>
    </row>
    <row r="10278" spans="1:7" s="218" customFormat="1"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1">
        <f>ROUND(E10278*F10278,2)</f>
        <v>0</v>
      </c>
    </row>
    <row r="10279" spans="1:7" s="218" customFormat="1" ht="24" customHeight="1" x14ac:dyDescent="0.2">
      <c r="A10279" s="213" t="str">
        <f t="shared" si="3081"/>
        <v/>
      </c>
      <c r="B10279" s="211">
        <f t="shared" si="3082"/>
        <v>0</v>
      </c>
      <c r="C10279" s="212"/>
      <c r="D10279" s="213" t="str">
        <f t="shared" si="3083"/>
        <v/>
      </c>
      <c r="E10279" s="214"/>
      <c r="F10279" s="217">
        <f t="shared" si="3084"/>
        <v>0</v>
      </c>
      <c r="G10279" s="281">
        <f>ROUND(E10279*F10279,2)</f>
        <v>0</v>
      </c>
    </row>
    <row r="10280" spans="1:7" s="218" customFormat="1" ht="24" customHeight="1" x14ac:dyDescent="0.2">
      <c r="A10280" s="213" t="str">
        <f t="shared" si="3081"/>
        <v/>
      </c>
      <c r="B10280" s="211">
        <f t="shared" si="3082"/>
        <v>0</v>
      </c>
      <c r="C10280" s="212"/>
      <c r="D10280" s="213" t="str">
        <f t="shared" si="3083"/>
        <v/>
      </c>
      <c r="E10280" s="214"/>
      <c r="F10280" s="217">
        <f t="shared" si="3084"/>
        <v>0</v>
      </c>
      <c r="G10280" s="281">
        <f t="shared" ref="G10280:G10285" si="3085">ROUND(E10280*F10280,2)</f>
        <v>0</v>
      </c>
    </row>
    <row r="10281" spans="1:7" s="218" customFormat="1" ht="24" customHeight="1" x14ac:dyDescent="0.2">
      <c r="A10281" s="213" t="str">
        <f t="shared" si="3081"/>
        <v/>
      </c>
      <c r="B10281" s="211">
        <f t="shared" si="3082"/>
        <v>0</v>
      </c>
      <c r="C10281" s="212"/>
      <c r="D10281" s="213" t="str">
        <f t="shared" si="3083"/>
        <v/>
      </c>
      <c r="E10281" s="214"/>
      <c r="F10281" s="217">
        <f t="shared" si="3084"/>
        <v>0</v>
      </c>
      <c r="G10281" s="281">
        <f t="shared" si="3085"/>
        <v>0</v>
      </c>
    </row>
    <row r="10282" spans="1:7" s="218" customFormat="1" ht="24" customHeight="1" x14ac:dyDescent="0.2">
      <c r="A10282" s="213" t="str">
        <f t="shared" si="3081"/>
        <v/>
      </c>
      <c r="B10282" s="211">
        <f t="shared" si="3082"/>
        <v>0</v>
      </c>
      <c r="C10282" s="212"/>
      <c r="D10282" s="213" t="str">
        <f t="shared" si="3083"/>
        <v/>
      </c>
      <c r="E10282" s="214"/>
      <c r="F10282" s="215">
        <f t="shared" si="3084"/>
        <v>0</v>
      </c>
      <c r="G10282" s="281">
        <f t="shared" si="3085"/>
        <v>0</v>
      </c>
    </row>
    <row r="10283" spans="1:7" s="218" customFormat="1" ht="24" customHeight="1" x14ac:dyDescent="0.2">
      <c r="A10283" s="213" t="str">
        <f t="shared" si="3081"/>
        <v/>
      </c>
      <c r="B10283" s="211">
        <f t="shared" si="3082"/>
        <v>0</v>
      </c>
      <c r="C10283" s="212"/>
      <c r="D10283" s="213" t="str">
        <f t="shared" si="3083"/>
        <v/>
      </c>
      <c r="E10283" s="214"/>
      <c r="F10283" s="215">
        <f t="shared" si="3084"/>
        <v>0</v>
      </c>
      <c r="G10283" s="281">
        <f t="shared" si="3085"/>
        <v>0</v>
      </c>
    </row>
    <row r="10284" spans="1:7" s="218" customFormat="1" ht="24" customHeight="1" x14ac:dyDescent="0.2">
      <c r="A10284" s="213" t="str">
        <f t="shared" si="3081"/>
        <v/>
      </c>
      <c r="B10284" s="211">
        <f t="shared" si="3082"/>
        <v>0</v>
      </c>
      <c r="C10284" s="212"/>
      <c r="D10284" s="213" t="str">
        <f t="shared" si="3083"/>
        <v/>
      </c>
      <c r="E10284" s="214"/>
      <c r="F10284" s="215">
        <f t="shared" si="3084"/>
        <v>0</v>
      </c>
      <c r="G10284" s="281">
        <f t="shared" si="3085"/>
        <v>0</v>
      </c>
    </row>
    <row r="10285" spans="1:7" s="218" customFormat="1" ht="24" customHeight="1" x14ac:dyDescent="0.2">
      <c r="A10285" s="213" t="str">
        <f t="shared" si="3081"/>
        <v/>
      </c>
      <c r="B10285" s="211">
        <f t="shared" si="3082"/>
        <v>0</v>
      </c>
      <c r="C10285" s="212"/>
      <c r="D10285" s="213" t="str">
        <f t="shared" si="3083"/>
        <v/>
      </c>
      <c r="E10285" s="214"/>
      <c r="F10285" s="215">
        <f t="shared" si="3084"/>
        <v>0</v>
      </c>
      <c r="G10285" s="281">
        <f t="shared" si="3085"/>
        <v>0</v>
      </c>
    </row>
    <row r="10286" spans="1:7" ht="24" customHeight="1" x14ac:dyDescent="0.2">
      <c r="A10286" s="282"/>
      <c r="B10286" s="95"/>
      <c r="C10286" s="95"/>
      <c r="D10286" s="101"/>
      <c r="E10286" s="102"/>
      <c r="F10286" s="268" t="s">
        <v>32</v>
      </c>
      <c r="G10286" s="283">
        <f>SUBTOTAL(9,G10278:G10285)</f>
        <v>0</v>
      </c>
    </row>
    <row r="10287" spans="1:7" ht="24" customHeight="1" x14ac:dyDescent="0.2">
      <c r="A10287" s="282"/>
      <c r="B10287" s="95"/>
      <c r="C10287" s="266" t="s">
        <v>606</v>
      </c>
      <c r="D10287" s="101"/>
      <c r="E10287" s="102"/>
      <c r="F10287" s="103"/>
      <c r="G10287" s="284"/>
    </row>
    <row r="10288" spans="1:7" s="218" customFormat="1"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1">
        <f t="shared" ref="G10288:G10296" si="3090">ROUND(E10288*F10288,2)</f>
        <v>0</v>
      </c>
    </row>
    <row r="10289" spans="1:7" s="218" customFormat="1" ht="24" customHeight="1" x14ac:dyDescent="0.2">
      <c r="A10289" s="213" t="str">
        <f t="shared" si="3086"/>
        <v/>
      </c>
      <c r="B10289" s="211" t="str">
        <f t="shared" si="3087"/>
        <v/>
      </c>
      <c r="C10289" s="212"/>
      <c r="D10289" s="213" t="str">
        <f t="shared" si="3088"/>
        <v/>
      </c>
      <c r="E10289" s="214"/>
      <c r="F10289" s="215">
        <f t="shared" si="3089"/>
        <v>0</v>
      </c>
      <c r="G10289" s="281">
        <f t="shared" si="3090"/>
        <v>0</v>
      </c>
    </row>
    <row r="10290" spans="1:7" s="218" customFormat="1" ht="24" customHeight="1" x14ac:dyDescent="0.2">
      <c r="A10290" s="213" t="str">
        <f t="shared" si="3086"/>
        <v/>
      </c>
      <c r="B10290" s="211" t="str">
        <f t="shared" si="3087"/>
        <v/>
      </c>
      <c r="C10290" s="212"/>
      <c r="D10290" s="213" t="str">
        <f t="shared" si="3088"/>
        <v/>
      </c>
      <c r="E10290" s="214"/>
      <c r="F10290" s="215">
        <f t="shared" si="3089"/>
        <v>0</v>
      </c>
      <c r="G10290" s="281">
        <f t="shared" si="3090"/>
        <v>0</v>
      </c>
    </row>
    <row r="10291" spans="1:7" s="218" customFormat="1" ht="24" customHeight="1" x14ac:dyDescent="0.2">
      <c r="A10291" s="213" t="str">
        <f t="shared" si="3086"/>
        <v/>
      </c>
      <c r="B10291" s="211" t="str">
        <f t="shared" si="3087"/>
        <v/>
      </c>
      <c r="C10291" s="212"/>
      <c r="D10291" s="213" t="str">
        <f t="shared" si="3088"/>
        <v/>
      </c>
      <c r="E10291" s="214"/>
      <c r="F10291" s="215">
        <f t="shared" si="3089"/>
        <v>0</v>
      </c>
      <c r="G10291" s="281">
        <f t="shared" si="3090"/>
        <v>0</v>
      </c>
    </row>
    <row r="10292" spans="1:7" s="218" customFormat="1" ht="24" customHeight="1" x14ac:dyDescent="0.2">
      <c r="A10292" s="213" t="str">
        <f t="shared" si="3086"/>
        <v/>
      </c>
      <c r="B10292" s="211" t="str">
        <f t="shared" si="3087"/>
        <v/>
      </c>
      <c r="C10292" s="212"/>
      <c r="D10292" s="213" t="str">
        <f t="shared" si="3088"/>
        <v/>
      </c>
      <c r="E10292" s="214"/>
      <c r="F10292" s="215">
        <f t="shared" si="3089"/>
        <v>0</v>
      </c>
      <c r="G10292" s="281">
        <f t="shared" si="3090"/>
        <v>0</v>
      </c>
    </row>
    <row r="10293" spans="1:7" s="218" customFormat="1" ht="24" customHeight="1" x14ac:dyDescent="0.2">
      <c r="A10293" s="213" t="str">
        <f t="shared" si="3086"/>
        <v/>
      </c>
      <c r="B10293" s="211" t="str">
        <f t="shared" si="3087"/>
        <v/>
      </c>
      <c r="C10293" s="212"/>
      <c r="D10293" s="213" t="str">
        <f t="shared" si="3088"/>
        <v/>
      </c>
      <c r="E10293" s="214"/>
      <c r="F10293" s="215">
        <f t="shared" si="3089"/>
        <v>0</v>
      </c>
      <c r="G10293" s="281">
        <f t="shared" si="3090"/>
        <v>0</v>
      </c>
    </row>
    <row r="10294" spans="1:7" s="218" customFormat="1" ht="24" customHeight="1" x14ac:dyDescent="0.2">
      <c r="A10294" s="213" t="str">
        <f t="shared" si="3086"/>
        <v/>
      </c>
      <c r="B10294" s="211" t="str">
        <f t="shared" si="3087"/>
        <v/>
      </c>
      <c r="C10294" s="212"/>
      <c r="D10294" s="213" t="str">
        <f t="shared" si="3088"/>
        <v/>
      </c>
      <c r="E10294" s="214"/>
      <c r="F10294" s="215">
        <f t="shared" si="3089"/>
        <v>0</v>
      </c>
      <c r="G10294" s="281">
        <f t="shared" si="3090"/>
        <v>0</v>
      </c>
    </row>
    <row r="10295" spans="1:7" s="218" customFormat="1" ht="24" customHeight="1" x14ac:dyDescent="0.2">
      <c r="A10295" s="213" t="str">
        <f t="shared" si="3086"/>
        <v/>
      </c>
      <c r="B10295" s="211" t="str">
        <f t="shared" si="3087"/>
        <v/>
      </c>
      <c r="C10295" s="212"/>
      <c r="D10295" s="213" t="str">
        <f t="shared" si="3088"/>
        <v/>
      </c>
      <c r="E10295" s="214"/>
      <c r="F10295" s="215">
        <f t="shared" si="3089"/>
        <v>0</v>
      </c>
      <c r="G10295" s="281">
        <f t="shared" si="3090"/>
        <v>0</v>
      </c>
    </row>
    <row r="10296" spans="1:7" s="218" customFormat="1" ht="24" customHeight="1" x14ac:dyDescent="0.2">
      <c r="A10296" s="213" t="str">
        <f t="shared" si="3086"/>
        <v/>
      </c>
      <c r="B10296" s="211" t="str">
        <f t="shared" si="3087"/>
        <v/>
      </c>
      <c r="C10296" s="212"/>
      <c r="D10296" s="213" t="str">
        <f t="shared" si="3088"/>
        <v/>
      </c>
      <c r="E10296" s="214"/>
      <c r="F10296" s="215">
        <f t="shared" si="3089"/>
        <v>0</v>
      </c>
      <c r="G10296" s="281">
        <f t="shared" si="3090"/>
        <v>0</v>
      </c>
    </row>
    <row r="10297" spans="1:7" ht="24" customHeight="1" x14ac:dyDescent="0.2">
      <c r="A10297" s="285"/>
      <c r="B10297" s="101"/>
      <c r="C10297" s="95"/>
      <c r="D10297" s="101"/>
      <c r="E10297" s="102"/>
      <c r="F10297" s="268" t="s">
        <v>33</v>
      </c>
      <c r="G10297" s="283">
        <f>SUBTOTAL(9,G10288:G10296)</f>
        <v>0</v>
      </c>
    </row>
    <row r="10298" spans="1:7" ht="24" customHeight="1" x14ac:dyDescent="0.2">
      <c r="A10298" s="286"/>
      <c r="B10298" s="101"/>
      <c r="C10298" s="95"/>
      <c r="D10298" s="101"/>
      <c r="E10298" s="102"/>
      <c r="F10298" s="103"/>
      <c r="G10298" s="284"/>
    </row>
    <row r="10299" spans="1:7" ht="24" customHeight="1" x14ac:dyDescent="0.2">
      <c r="A10299" s="287" t="str">
        <f>B10257</f>
        <v/>
      </c>
      <c r="B10299" s="288" t="str">
        <f>C10257</f>
        <v/>
      </c>
      <c r="C10299" s="109"/>
      <c r="D10299" s="109" t="s">
        <v>34</v>
      </c>
      <c r="E10299" s="110"/>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7" t="str">
        <f>Comitente</f>
        <v>CA.ME. SAN JUAN SOCIEDAD DEL ESTADO</v>
      </c>
      <c r="C10302" s="92"/>
      <c r="D10302" s="98"/>
      <c r="E10302" s="98"/>
      <c r="F10302" s="99"/>
      <c r="G10302" s="273"/>
    </row>
    <row r="10303" spans="1:7" ht="24" customHeight="1" x14ac:dyDescent="0.2">
      <c r="A10303" s="272" t="s">
        <v>603</v>
      </c>
      <c r="B10303" s="97">
        <f>Contratista</f>
        <v>0</v>
      </c>
      <c r="C10303" s="93"/>
      <c r="D10303" s="93"/>
      <c r="E10303" s="93"/>
      <c r="F10303" s="100"/>
      <c r="G10303" s="274"/>
    </row>
    <row r="10304" spans="1:7" ht="24" customHeight="1" x14ac:dyDescent="0.2">
      <c r="A10304" s="272" t="s">
        <v>24</v>
      </c>
      <c r="B10304" s="97" t="str">
        <f>Obra</f>
        <v>CIERRE PERIMETRAL - OBRA CIVIL Ca.Me. SAN JUAN S.E.</v>
      </c>
      <c r="C10304" s="93"/>
      <c r="D10304" s="93"/>
      <c r="E10304" s="93"/>
      <c r="F10304" s="100" t="s">
        <v>38</v>
      </c>
      <c r="G10304" s="275">
        <f>Fecha_Base</f>
        <v>44711</v>
      </c>
    </row>
    <row r="10305" spans="1:123" ht="24" customHeight="1" x14ac:dyDescent="0.2">
      <c r="A10305" s="276" t="s">
        <v>601</v>
      </c>
      <c r="B10305" s="94" t="str">
        <f>Ubicación</f>
        <v>DEPARTAMENTO SARMIENTO</v>
      </c>
      <c r="C10305" s="94"/>
      <c r="D10305" s="101"/>
      <c r="E10305" s="102"/>
      <c r="F10305" s="103"/>
      <c r="G10305" s="277"/>
    </row>
    <row r="10306" spans="1:123" ht="24" customHeight="1" x14ac:dyDescent="0.2">
      <c r="A10306" s="276" t="s">
        <v>39</v>
      </c>
      <c r="B10306" s="104" t="str">
        <f>IFERROR(VALUE(LEFT(B10307,FIND(".",B10307)-1)),"")</f>
        <v/>
      </c>
      <c r="C10306" s="95" t="str">
        <f>IFERROR(VLOOKUP(B10306,Tabla_CyP,2,FALSE),"")</f>
        <v/>
      </c>
      <c r="D10306" s="95"/>
      <c r="E10306" s="102"/>
      <c r="F10306" s="103"/>
      <c r="G10306" s="277"/>
    </row>
    <row r="10307" spans="1:123" ht="24" customHeight="1" x14ac:dyDescent="0.2">
      <c r="A10307" s="276" t="s">
        <v>25</v>
      </c>
      <c r="B10307" s="105" t="str">
        <f>IFERROR(VLOOKUP(COUNTIF($A$1:A10307,"ANALISIS DE PRECIOS"),Tabla_NumeroItem,2,FALSE),"")</f>
        <v/>
      </c>
      <c r="C10307" s="95" t="str">
        <f>IFERROR(VLOOKUP(B10307,Tabla_CyP,2,FALSE),"")</f>
        <v/>
      </c>
      <c r="D10307" s="101"/>
      <c r="E10307" s="102"/>
      <c r="F10307" s="100" t="s">
        <v>26</v>
      </c>
      <c r="G10307" s="278" t="str">
        <f>IFERROR(VLOOKUP(B10307,Tabla_CyP,4,FALSE),"")</f>
        <v/>
      </c>
    </row>
    <row r="10308" spans="1:123" ht="24" customHeight="1" x14ac:dyDescent="0.2">
      <c r="A10308" s="276"/>
      <c r="B10308" s="94"/>
      <c r="C10308" s="95"/>
      <c r="D10308" s="101"/>
      <c r="E10308" s="102"/>
      <c r="F10308" s="103"/>
      <c r="G10308" s="277"/>
    </row>
    <row r="10309" spans="1:123" ht="24" customHeight="1" x14ac:dyDescent="0.2">
      <c r="A10309" s="378" t="s">
        <v>507</v>
      </c>
      <c r="B10309" s="379"/>
      <c r="C10309" s="380" t="s">
        <v>0</v>
      </c>
      <c r="D10309" s="380" t="s">
        <v>27</v>
      </c>
      <c r="E10309" s="386" t="s">
        <v>28</v>
      </c>
      <c r="F10309" s="388" t="s">
        <v>29</v>
      </c>
      <c r="G10309" s="388" t="s">
        <v>30</v>
      </c>
    </row>
    <row r="10310" spans="1:123" s="107" customFormat="1" ht="24" customHeight="1" x14ac:dyDescent="0.2">
      <c r="A10310" s="106" t="s">
        <v>508</v>
      </c>
      <c r="B10310" s="106" t="s">
        <v>509</v>
      </c>
      <c r="C10310" s="381"/>
      <c r="D10310" s="381"/>
      <c r="E10310" s="387"/>
      <c r="F10310" s="389"/>
      <c r="G10310" s="389"/>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customHeight="1" x14ac:dyDescent="0.2">
      <c r="A10311" s="279"/>
      <c r="B10311" s="108"/>
      <c r="C10311" s="267" t="s">
        <v>604</v>
      </c>
      <c r="D10311" s="109"/>
      <c r="E10311" s="110"/>
      <c r="F10311" s="111"/>
      <c r="G10311" s="280"/>
    </row>
    <row r="10312" spans="1:123" s="218" customFormat="1"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1">
        <f>ROUND(E10312*F10312,2)</f>
        <v>0</v>
      </c>
    </row>
    <row r="10313" spans="1:123" s="218" customFormat="1"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1">
        <f t="shared" ref="G10313:G10325" si="3095">ROUND(E10313*F10313,2)</f>
        <v>0</v>
      </c>
    </row>
    <row r="10314" spans="1:123" s="218" customFormat="1" ht="24" customHeight="1" x14ac:dyDescent="0.2">
      <c r="A10314" s="213" t="str">
        <f t="shared" si="3091"/>
        <v/>
      </c>
      <c r="B10314" s="211" t="str">
        <f t="shared" si="3094"/>
        <v/>
      </c>
      <c r="C10314" s="212"/>
      <c r="D10314" s="213" t="str">
        <f t="shared" si="3092"/>
        <v/>
      </c>
      <c r="E10314" s="214"/>
      <c r="F10314" s="215">
        <f t="shared" si="3093"/>
        <v>0</v>
      </c>
      <c r="G10314" s="281">
        <f t="shared" si="3095"/>
        <v>0</v>
      </c>
    </row>
    <row r="10315" spans="1:123" s="218" customFormat="1" ht="24" customHeight="1" x14ac:dyDescent="0.2">
      <c r="A10315" s="213" t="str">
        <f t="shared" si="3091"/>
        <v/>
      </c>
      <c r="B10315" s="211" t="str">
        <f t="shared" si="3094"/>
        <v/>
      </c>
      <c r="C10315" s="212"/>
      <c r="D10315" s="213" t="str">
        <f t="shared" si="3092"/>
        <v/>
      </c>
      <c r="E10315" s="214"/>
      <c r="F10315" s="215">
        <f t="shared" si="3093"/>
        <v>0</v>
      </c>
      <c r="G10315" s="281">
        <f t="shared" si="3095"/>
        <v>0</v>
      </c>
    </row>
    <row r="10316" spans="1:123" s="218" customFormat="1" ht="24" customHeight="1" x14ac:dyDescent="0.2">
      <c r="A10316" s="213" t="str">
        <f t="shared" si="3091"/>
        <v/>
      </c>
      <c r="B10316" s="211" t="str">
        <f t="shared" si="3094"/>
        <v/>
      </c>
      <c r="C10316" s="212"/>
      <c r="D10316" s="213" t="str">
        <f t="shared" si="3092"/>
        <v/>
      </c>
      <c r="E10316" s="214"/>
      <c r="F10316" s="215">
        <f t="shared" si="3093"/>
        <v>0</v>
      </c>
      <c r="G10316" s="281">
        <f t="shared" si="3095"/>
        <v>0</v>
      </c>
    </row>
    <row r="10317" spans="1:123" s="218" customFormat="1" ht="24" customHeight="1" x14ac:dyDescent="0.2">
      <c r="A10317" s="213" t="str">
        <f t="shared" si="3091"/>
        <v/>
      </c>
      <c r="B10317" s="211" t="str">
        <f t="shared" si="3094"/>
        <v/>
      </c>
      <c r="C10317" s="212"/>
      <c r="D10317" s="213" t="str">
        <f t="shared" si="3092"/>
        <v/>
      </c>
      <c r="E10317" s="214"/>
      <c r="F10317" s="215">
        <f t="shared" si="3093"/>
        <v>0</v>
      </c>
      <c r="G10317" s="281">
        <f t="shared" si="3095"/>
        <v>0</v>
      </c>
    </row>
    <row r="10318" spans="1:123" s="218" customFormat="1" ht="24" customHeight="1" x14ac:dyDescent="0.2">
      <c r="A10318" s="213" t="str">
        <f t="shared" si="3091"/>
        <v/>
      </c>
      <c r="B10318" s="211" t="str">
        <f t="shared" si="3094"/>
        <v/>
      </c>
      <c r="C10318" s="212"/>
      <c r="D10318" s="213" t="str">
        <f t="shared" si="3092"/>
        <v/>
      </c>
      <c r="E10318" s="214"/>
      <c r="F10318" s="215">
        <f t="shared" si="3093"/>
        <v>0</v>
      </c>
      <c r="G10318" s="281">
        <f t="shared" si="3095"/>
        <v>0</v>
      </c>
    </row>
    <row r="10319" spans="1:123" s="218" customFormat="1" ht="24" customHeight="1" x14ac:dyDescent="0.2">
      <c r="A10319" s="213" t="str">
        <f t="shared" si="3091"/>
        <v/>
      </c>
      <c r="B10319" s="211" t="str">
        <f t="shared" si="3094"/>
        <v/>
      </c>
      <c r="C10319" s="212"/>
      <c r="D10319" s="213" t="str">
        <f t="shared" si="3092"/>
        <v/>
      </c>
      <c r="E10319" s="214"/>
      <c r="F10319" s="215">
        <f t="shared" si="3093"/>
        <v>0</v>
      </c>
      <c r="G10319" s="281">
        <f t="shared" si="3095"/>
        <v>0</v>
      </c>
    </row>
    <row r="10320" spans="1:123" s="218" customFormat="1" ht="24" customHeight="1" x14ac:dyDescent="0.2">
      <c r="A10320" s="213" t="str">
        <f t="shared" si="3091"/>
        <v/>
      </c>
      <c r="B10320" s="211" t="str">
        <f t="shared" si="3094"/>
        <v/>
      </c>
      <c r="C10320" s="212"/>
      <c r="D10320" s="213" t="str">
        <f t="shared" si="3092"/>
        <v/>
      </c>
      <c r="E10320" s="214"/>
      <c r="F10320" s="215">
        <f t="shared" si="3093"/>
        <v>0</v>
      </c>
      <c r="G10320" s="281">
        <f t="shared" si="3095"/>
        <v>0</v>
      </c>
    </row>
    <row r="10321" spans="1:7" s="218" customFormat="1" ht="24" customHeight="1" x14ac:dyDescent="0.2">
      <c r="A10321" s="213" t="str">
        <f t="shared" si="3091"/>
        <v/>
      </c>
      <c r="B10321" s="211" t="str">
        <f t="shared" si="3094"/>
        <v/>
      </c>
      <c r="C10321" s="212"/>
      <c r="D10321" s="213" t="str">
        <f t="shared" si="3092"/>
        <v/>
      </c>
      <c r="E10321" s="214"/>
      <c r="F10321" s="215">
        <f t="shared" si="3093"/>
        <v>0</v>
      </c>
      <c r="G10321" s="281">
        <f t="shared" si="3095"/>
        <v>0</v>
      </c>
    </row>
    <row r="10322" spans="1:7" s="218" customFormat="1" ht="24" customHeight="1" x14ac:dyDescent="0.2">
      <c r="A10322" s="213" t="str">
        <f t="shared" si="3091"/>
        <v/>
      </c>
      <c r="B10322" s="211" t="str">
        <f t="shared" si="3094"/>
        <v/>
      </c>
      <c r="C10322" s="212"/>
      <c r="D10322" s="213" t="str">
        <f t="shared" si="3092"/>
        <v/>
      </c>
      <c r="E10322" s="214"/>
      <c r="F10322" s="215">
        <f t="shared" si="3093"/>
        <v>0</v>
      </c>
      <c r="G10322" s="281">
        <f t="shared" si="3095"/>
        <v>0</v>
      </c>
    </row>
    <row r="10323" spans="1:7" s="218" customFormat="1" ht="24" customHeight="1" x14ac:dyDescent="0.2">
      <c r="A10323" s="213" t="str">
        <f t="shared" si="3091"/>
        <v/>
      </c>
      <c r="B10323" s="211" t="str">
        <f t="shared" si="3094"/>
        <v/>
      </c>
      <c r="C10323" s="212"/>
      <c r="D10323" s="213" t="str">
        <f t="shared" si="3092"/>
        <v/>
      </c>
      <c r="E10323" s="214"/>
      <c r="F10323" s="215">
        <f t="shared" si="3093"/>
        <v>0</v>
      </c>
      <c r="G10323" s="281">
        <f t="shared" si="3095"/>
        <v>0</v>
      </c>
    </row>
    <row r="10324" spans="1:7" s="218" customFormat="1" ht="24" customHeight="1" x14ac:dyDescent="0.2">
      <c r="A10324" s="213" t="str">
        <f t="shared" si="3091"/>
        <v/>
      </c>
      <c r="B10324" s="211" t="str">
        <f t="shared" si="3094"/>
        <v/>
      </c>
      <c r="C10324" s="212"/>
      <c r="D10324" s="213" t="str">
        <f t="shared" si="3092"/>
        <v/>
      </c>
      <c r="E10324" s="214"/>
      <c r="F10324" s="215">
        <f t="shared" si="3093"/>
        <v>0</v>
      </c>
      <c r="G10324" s="281">
        <f t="shared" si="3095"/>
        <v>0</v>
      </c>
    </row>
    <row r="10325" spans="1:7" s="218" customFormat="1" ht="24" customHeight="1" x14ac:dyDescent="0.2">
      <c r="A10325" s="213" t="str">
        <f t="shared" si="3091"/>
        <v/>
      </c>
      <c r="B10325" s="211" t="str">
        <f t="shared" si="3094"/>
        <v/>
      </c>
      <c r="C10325" s="212"/>
      <c r="D10325" s="213" t="str">
        <f t="shared" si="3092"/>
        <v/>
      </c>
      <c r="E10325" s="214"/>
      <c r="F10325" s="216">
        <f t="shared" si="3093"/>
        <v>0</v>
      </c>
      <c r="G10325" s="281">
        <f t="shared" si="3095"/>
        <v>0</v>
      </c>
    </row>
    <row r="10326" spans="1:7" ht="24" customHeight="1" x14ac:dyDescent="0.2">
      <c r="A10326" s="282"/>
      <c r="B10326" s="95"/>
      <c r="C10326" s="95"/>
      <c r="D10326" s="101"/>
      <c r="E10326" s="102"/>
      <c r="F10326" s="268" t="s">
        <v>31</v>
      </c>
      <c r="G10326" s="283">
        <f>SUBTOTAL(9,G10312:G10325)</f>
        <v>0</v>
      </c>
    </row>
    <row r="10327" spans="1:7" ht="24" customHeight="1" x14ac:dyDescent="0.2">
      <c r="A10327" s="282"/>
      <c r="B10327" s="95"/>
      <c r="C10327" s="266" t="s">
        <v>605</v>
      </c>
      <c r="D10327" s="101"/>
      <c r="E10327" s="102"/>
      <c r="F10327" s="103"/>
      <c r="G10327" s="284"/>
    </row>
    <row r="10328" spans="1:7" s="218" customFormat="1"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1">
        <f>ROUND(E10328*F10328,2)</f>
        <v>0</v>
      </c>
    </row>
    <row r="10329" spans="1:7" s="218" customFormat="1" ht="24" customHeight="1" x14ac:dyDescent="0.2">
      <c r="A10329" s="213" t="str">
        <f t="shared" si="3096"/>
        <v/>
      </c>
      <c r="B10329" s="211">
        <f t="shared" si="3097"/>
        <v>0</v>
      </c>
      <c r="C10329" s="212"/>
      <c r="D10329" s="213" t="str">
        <f t="shared" si="3098"/>
        <v/>
      </c>
      <c r="E10329" s="214"/>
      <c r="F10329" s="217">
        <f t="shared" si="3099"/>
        <v>0</v>
      </c>
      <c r="G10329" s="281">
        <f>ROUND(E10329*F10329,2)</f>
        <v>0</v>
      </c>
    </row>
    <row r="10330" spans="1:7" s="218" customFormat="1" ht="24" customHeight="1" x14ac:dyDescent="0.2">
      <c r="A10330" s="213" t="str">
        <f t="shared" si="3096"/>
        <v/>
      </c>
      <c r="B10330" s="211">
        <f t="shared" si="3097"/>
        <v>0</v>
      </c>
      <c r="C10330" s="212"/>
      <c r="D10330" s="213" t="str">
        <f t="shared" si="3098"/>
        <v/>
      </c>
      <c r="E10330" s="214"/>
      <c r="F10330" s="217">
        <f t="shared" si="3099"/>
        <v>0</v>
      </c>
      <c r="G10330" s="281">
        <f t="shared" ref="G10330:G10335" si="3100">ROUND(E10330*F10330,2)</f>
        <v>0</v>
      </c>
    </row>
    <row r="10331" spans="1:7" s="218" customFormat="1" ht="24" customHeight="1" x14ac:dyDescent="0.2">
      <c r="A10331" s="213" t="str">
        <f t="shared" si="3096"/>
        <v/>
      </c>
      <c r="B10331" s="211">
        <f t="shared" si="3097"/>
        <v>0</v>
      </c>
      <c r="C10331" s="212"/>
      <c r="D10331" s="213" t="str">
        <f t="shared" si="3098"/>
        <v/>
      </c>
      <c r="E10331" s="214"/>
      <c r="F10331" s="217">
        <f t="shared" si="3099"/>
        <v>0</v>
      </c>
      <c r="G10331" s="281">
        <f t="shared" si="3100"/>
        <v>0</v>
      </c>
    </row>
    <row r="10332" spans="1:7" s="218" customFormat="1" ht="24" customHeight="1" x14ac:dyDescent="0.2">
      <c r="A10332" s="213" t="str">
        <f t="shared" si="3096"/>
        <v/>
      </c>
      <c r="B10332" s="211">
        <f t="shared" si="3097"/>
        <v>0</v>
      </c>
      <c r="C10332" s="212"/>
      <c r="D10332" s="213" t="str">
        <f t="shared" si="3098"/>
        <v/>
      </c>
      <c r="E10332" s="214"/>
      <c r="F10332" s="215">
        <f t="shared" si="3099"/>
        <v>0</v>
      </c>
      <c r="G10332" s="281">
        <f t="shared" si="3100"/>
        <v>0</v>
      </c>
    </row>
    <row r="10333" spans="1:7" s="218" customFormat="1" ht="24" customHeight="1" x14ac:dyDescent="0.2">
      <c r="A10333" s="213" t="str">
        <f t="shared" si="3096"/>
        <v/>
      </c>
      <c r="B10333" s="211">
        <f t="shared" si="3097"/>
        <v>0</v>
      </c>
      <c r="C10333" s="212"/>
      <c r="D10333" s="213" t="str">
        <f t="shared" si="3098"/>
        <v/>
      </c>
      <c r="E10333" s="214"/>
      <c r="F10333" s="215">
        <f t="shared" si="3099"/>
        <v>0</v>
      </c>
      <c r="G10333" s="281">
        <f t="shared" si="3100"/>
        <v>0</v>
      </c>
    </row>
    <row r="10334" spans="1:7" s="218" customFormat="1" ht="24" customHeight="1" x14ac:dyDescent="0.2">
      <c r="A10334" s="213" t="str">
        <f t="shared" si="3096"/>
        <v/>
      </c>
      <c r="B10334" s="211">
        <f t="shared" si="3097"/>
        <v>0</v>
      </c>
      <c r="C10334" s="212"/>
      <c r="D10334" s="213" t="str">
        <f t="shared" si="3098"/>
        <v/>
      </c>
      <c r="E10334" s="214"/>
      <c r="F10334" s="215">
        <f t="shared" si="3099"/>
        <v>0</v>
      </c>
      <c r="G10334" s="281">
        <f t="shared" si="3100"/>
        <v>0</v>
      </c>
    </row>
    <row r="10335" spans="1:7" s="218" customFormat="1" ht="24" customHeight="1" x14ac:dyDescent="0.2">
      <c r="A10335" s="213" t="str">
        <f t="shared" si="3096"/>
        <v/>
      </c>
      <c r="B10335" s="211">
        <f t="shared" si="3097"/>
        <v>0</v>
      </c>
      <c r="C10335" s="212"/>
      <c r="D10335" s="213" t="str">
        <f t="shared" si="3098"/>
        <v/>
      </c>
      <c r="E10335" s="214"/>
      <c r="F10335" s="215">
        <f t="shared" si="3099"/>
        <v>0</v>
      </c>
      <c r="G10335" s="281">
        <f t="shared" si="3100"/>
        <v>0</v>
      </c>
    </row>
    <row r="10336" spans="1:7" ht="24" customHeight="1" x14ac:dyDescent="0.2">
      <c r="A10336" s="282"/>
      <c r="B10336" s="95"/>
      <c r="C10336" s="95"/>
      <c r="D10336" s="101"/>
      <c r="E10336" s="102"/>
      <c r="F10336" s="268" t="s">
        <v>32</v>
      </c>
      <c r="G10336" s="283">
        <f>SUBTOTAL(9,G10328:G10335)</f>
        <v>0</v>
      </c>
    </row>
    <row r="10337" spans="1:7" ht="24" customHeight="1" x14ac:dyDescent="0.2">
      <c r="A10337" s="282"/>
      <c r="B10337" s="95"/>
      <c r="C10337" s="266" t="s">
        <v>606</v>
      </c>
      <c r="D10337" s="101"/>
      <c r="E10337" s="102"/>
      <c r="F10337" s="103"/>
      <c r="G10337" s="284"/>
    </row>
    <row r="10338" spans="1:7" s="218" customFormat="1"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1">
        <f t="shared" ref="G10338:G10346" si="3105">ROUND(E10338*F10338,2)</f>
        <v>0</v>
      </c>
    </row>
    <row r="10339" spans="1:7" s="218" customFormat="1" ht="24" customHeight="1" x14ac:dyDescent="0.2">
      <c r="A10339" s="213" t="str">
        <f t="shared" si="3101"/>
        <v/>
      </c>
      <c r="B10339" s="211" t="str">
        <f t="shared" si="3102"/>
        <v/>
      </c>
      <c r="C10339" s="212"/>
      <c r="D10339" s="213" t="str">
        <f t="shared" si="3103"/>
        <v/>
      </c>
      <c r="E10339" s="214"/>
      <c r="F10339" s="215">
        <f t="shared" si="3104"/>
        <v>0</v>
      </c>
      <c r="G10339" s="281">
        <f t="shared" si="3105"/>
        <v>0</v>
      </c>
    </row>
    <row r="10340" spans="1:7" s="218" customFormat="1" ht="24" customHeight="1" x14ac:dyDescent="0.2">
      <c r="A10340" s="213" t="str">
        <f t="shared" si="3101"/>
        <v/>
      </c>
      <c r="B10340" s="211" t="str">
        <f t="shared" si="3102"/>
        <v/>
      </c>
      <c r="C10340" s="212"/>
      <c r="D10340" s="213" t="str">
        <f t="shared" si="3103"/>
        <v/>
      </c>
      <c r="E10340" s="214"/>
      <c r="F10340" s="215">
        <f t="shared" si="3104"/>
        <v>0</v>
      </c>
      <c r="G10340" s="281">
        <f t="shared" si="3105"/>
        <v>0</v>
      </c>
    </row>
    <row r="10341" spans="1:7" s="218" customFormat="1" ht="24" customHeight="1" x14ac:dyDescent="0.2">
      <c r="A10341" s="213" t="str">
        <f t="shared" si="3101"/>
        <v/>
      </c>
      <c r="B10341" s="211" t="str">
        <f t="shared" si="3102"/>
        <v/>
      </c>
      <c r="C10341" s="212"/>
      <c r="D10341" s="213" t="str">
        <f t="shared" si="3103"/>
        <v/>
      </c>
      <c r="E10341" s="214"/>
      <c r="F10341" s="215">
        <f t="shared" si="3104"/>
        <v>0</v>
      </c>
      <c r="G10341" s="281">
        <f t="shared" si="3105"/>
        <v>0</v>
      </c>
    </row>
    <row r="10342" spans="1:7" s="218" customFormat="1" ht="24" customHeight="1" x14ac:dyDescent="0.2">
      <c r="A10342" s="213" t="str">
        <f t="shared" si="3101"/>
        <v/>
      </c>
      <c r="B10342" s="211" t="str">
        <f t="shared" si="3102"/>
        <v/>
      </c>
      <c r="C10342" s="212"/>
      <c r="D10342" s="213" t="str">
        <f t="shared" si="3103"/>
        <v/>
      </c>
      <c r="E10342" s="214"/>
      <c r="F10342" s="215">
        <f t="shared" si="3104"/>
        <v>0</v>
      </c>
      <c r="G10342" s="281">
        <f t="shared" si="3105"/>
        <v>0</v>
      </c>
    </row>
    <row r="10343" spans="1:7" s="218" customFormat="1" ht="24" customHeight="1" x14ac:dyDescent="0.2">
      <c r="A10343" s="213" t="str">
        <f t="shared" si="3101"/>
        <v/>
      </c>
      <c r="B10343" s="211" t="str">
        <f t="shared" si="3102"/>
        <v/>
      </c>
      <c r="C10343" s="212"/>
      <c r="D10343" s="213" t="str">
        <f t="shared" si="3103"/>
        <v/>
      </c>
      <c r="E10343" s="214"/>
      <c r="F10343" s="215">
        <f t="shared" si="3104"/>
        <v>0</v>
      </c>
      <c r="G10343" s="281">
        <f t="shared" si="3105"/>
        <v>0</v>
      </c>
    </row>
    <row r="10344" spans="1:7" s="218" customFormat="1" ht="24" customHeight="1" x14ac:dyDescent="0.2">
      <c r="A10344" s="213" t="str">
        <f t="shared" si="3101"/>
        <v/>
      </c>
      <c r="B10344" s="211" t="str">
        <f t="shared" si="3102"/>
        <v/>
      </c>
      <c r="C10344" s="212"/>
      <c r="D10344" s="213" t="str">
        <f t="shared" si="3103"/>
        <v/>
      </c>
      <c r="E10344" s="214"/>
      <c r="F10344" s="215">
        <f t="shared" si="3104"/>
        <v>0</v>
      </c>
      <c r="G10344" s="281">
        <f t="shared" si="3105"/>
        <v>0</v>
      </c>
    </row>
    <row r="10345" spans="1:7" s="218" customFormat="1" ht="24" customHeight="1" x14ac:dyDescent="0.2">
      <c r="A10345" s="213" t="str">
        <f t="shared" si="3101"/>
        <v/>
      </c>
      <c r="B10345" s="211" t="str">
        <f t="shared" si="3102"/>
        <v/>
      </c>
      <c r="C10345" s="212"/>
      <c r="D10345" s="213" t="str">
        <f t="shared" si="3103"/>
        <v/>
      </c>
      <c r="E10345" s="214"/>
      <c r="F10345" s="215">
        <f t="shared" si="3104"/>
        <v>0</v>
      </c>
      <c r="G10345" s="281">
        <f t="shared" si="3105"/>
        <v>0</v>
      </c>
    </row>
    <row r="10346" spans="1:7" s="218" customFormat="1" ht="24" customHeight="1" x14ac:dyDescent="0.2">
      <c r="A10346" s="213" t="str">
        <f t="shared" si="3101"/>
        <v/>
      </c>
      <c r="B10346" s="211" t="str">
        <f t="shared" si="3102"/>
        <v/>
      </c>
      <c r="C10346" s="212"/>
      <c r="D10346" s="213" t="str">
        <f t="shared" si="3103"/>
        <v/>
      </c>
      <c r="E10346" s="214"/>
      <c r="F10346" s="215">
        <f t="shared" si="3104"/>
        <v>0</v>
      </c>
      <c r="G10346" s="281">
        <f t="shared" si="3105"/>
        <v>0</v>
      </c>
    </row>
    <row r="10347" spans="1:7" ht="24" customHeight="1" x14ac:dyDescent="0.2">
      <c r="A10347" s="285"/>
      <c r="B10347" s="101"/>
      <c r="C10347" s="95"/>
      <c r="D10347" s="101"/>
      <c r="E10347" s="102"/>
      <c r="F10347" s="268" t="s">
        <v>33</v>
      </c>
      <c r="G10347" s="283">
        <f>SUBTOTAL(9,G10338:G10346)</f>
        <v>0</v>
      </c>
    </row>
    <row r="10348" spans="1:7" ht="24" customHeight="1" x14ac:dyDescent="0.2">
      <c r="A10348" s="286"/>
      <c r="B10348" s="101"/>
      <c r="C10348" s="95"/>
      <c r="D10348" s="101"/>
      <c r="E10348" s="102"/>
      <c r="F10348" s="103"/>
      <c r="G10348" s="284"/>
    </row>
    <row r="10349" spans="1:7" ht="24" customHeight="1" x14ac:dyDescent="0.2">
      <c r="A10349" s="287" t="str">
        <f>B10307</f>
        <v/>
      </c>
      <c r="B10349" s="288" t="str">
        <f>C10307</f>
        <v/>
      </c>
      <c r="C10349" s="109"/>
      <c r="D10349" s="109" t="s">
        <v>34</v>
      </c>
      <c r="E10349" s="110"/>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7" t="str">
        <f>Comitente</f>
        <v>CA.ME. SAN JUAN SOCIEDAD DEL ESTADO</v>
      </c>
      <c r="C10352" s="92"/>
      <c r="D10352" s="98"/>
      <c r="E10352" s="98"/>
      <c r="F10352" s="99"/>
      <c r="G10352" s="273"/>
    </row>
    <row r="10353" spans="1:123" ht="24" customHeight="1" x14ac:dyDescent="0.2">
      <c r="A10353" s="272" t="s">
        <v>603</v>
      </c>
      <c r="B10353" s="97">
        <f>Contratista</f>
        <v>0</v>
      </c>
      <c r="C10353" s="93"/>
      <c r="D10353" s="93"/>
      <c r="E10353" s="93"/>
      <c r="F10353" s="100"/>
      <c r="G10353" s="274"/>
    </row>
    <row r="10354" spans="1:123" ht="24" customHeight="1" x14ac:dyDescent="0.2">
      <c r="A10354" s="272" t="s">
        <v>24</v>
      </c>
      <c r="B10354" s="97" t="str">
        <f>Obra</f>
        <v>CIERRE PERIMETRAL - OBRA CIVIL Ca.Me. SAN JUAN S.E.</v>
      </c>
      <c r="C10354" s="93"/>
      <c r="D10354" s="93"/>
      <c r="E10354" s="93"/>
      <c r="F10354" s="100" t="s">
        <v>38</v>
      </c>
      <c r="G10354" s="275">
        <f>Fecha_Base</f>
        <v>44711</v>
      </c>
    </row>
    <row r="10355" spans="1:123" ht="24" customHeight="1" x14ac:dyDescent="0.2">
      <c r="A10355" s="276" t="s">
        <v>601</v>
      </c>
      <c r="B10355" s="94" t="str">
        <f>Ubicación</f>
        <v>DEPARTAMENTO SARMIENTO</v>
      </c>
      <c r="C10355" s="94"/>
      <c r="D10355" s="101"/>
      <c r="E10355" s="102"/>
      <c r="F10355" s="103"/>
      <c r="G10355" s="277"/>
    </row>
    <row r="10356" spans="1:123" ht="24" customHeight="1" x14ac:dyDescent="0.2">
      <c r="A10356" s="276" t="s">
        <v>39</v>
      </c>
      <c r="B10356" s="104" t="str">
        <f>IFERROR(VALUE(LEFT(B10357,FIND(".",B10357)-1)),"")</f>
        <v/>
      </c>
      <c r="C10356" s="95" t="str">
        <f>IFERROR(VLOOKUP(B10356,Tabla_CyP,2,FALSE),"")</f>
        <v/>
      </c>
      <c r="D10356" s="95"/>
      <c r="E10356" s="102"/>
      <c r="F10356" s="103"/>
      <c r="G10356" s="277"/>
    </row>
    <row r="10357" spans="1:123" ht="24" customHeight="1" x14ac:dyDescent="0.2">
      <c r="A10357" s="276" t="s">
        <v>25</v>
      </c>
      <c r="B10357" s="105" t="str">
        <f>IFERROR(VLOOKUP(COUNTIF($A$1:A10357,"ANALISIS DE PRECIOS"),Tabla_NumeroItem,2,FALSE),"")</f>
        <v/>
      </c>
      <c r="C10357" s="95" t="str">
        <f>IFERROR(VLOOKUP(B10357,Tabla_CyP,2,FALSE),"")</f>
        <v/>
      </c>
      <c r="D10357" s="101"/>
      <c r="E10357" s="102"/>
      <c r="F10357" s="100" t="s">
        <v>26</v>
      </c>
      <c r="G10357" s="278" t="str">
        <f>IFERROR(VLOOKUP(B10357,Tabla_CyP,4,FALSE),"")</f>
        <v/>
      </c>
    </row>
    <row r="10358" spans="1:123" ht="24" customHeight="1" x14ac:dyDescent="0.2">
      <c r="A10358" s="276"/>
      <c r="B10358" s="94"/>
      <c r="C10358" s="95"/>
      <c r="D10358" s="101"/>
      <c r="E10358" s="102"/>
      <c r="F10358" s="103"/>
      <c r="G10358" s="277"/>
    </row>
    <row r="10359" spans="1:123" ht="24" customHeight="1" x14ac:dyDescent="0.2">
      <c r="A10359" s="378" t="s">
        <v>507</v>
      </c>
      <c r="B10359" s="379"/>
      <c r="C10359" s="380" t="s">
        <v>0</v>
      </c>
      <c r="D10359" s="380" t="s">
        <v>27</v>
      </c>
      <c r="E10359" s="386" t="s">
        <v>28</v>
      </c>
      <c r="F10359" s="388" t="s">
        <v>29</v>
      </c>
      <c r="G10359" s="388" t="s">
        <v>30</v>
      </c>
    </row>
    <row r="10360" spans="1:123" s="107" customFormat="1" ht="24" customHeight="1" x14ac:dyDescent="0.2">
      <c r="A10360" s="106" t="s">
        <v>508</v>
      </c>
      <c r="B10360" s="106" t="s">
        <v>509</v>
      </c>
      <c r="C10360" s="381"/>
      <c r="D10360" s="381"/>
      <c r="E10360" s="387"/>
      <c r="F10360" s="389"/>
      <c r="G10360" s="389"/>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customHeight="1" x14ac:dyDescent="0.2">
      <c r="A10361" s="279"/>
      <c r="B10361" s="108"/>
      <c r="C10361" s="267" t="s">
        <v>604</v>
      </c>
      <c r="D10361" s="109"/>
      <c r="E10361" s="110"/>
      <c r="F10361" s="111"/>
      <c r="G10361" s="280"/>
    </row>
    <row r="10362" spans="1:123" s="218" customFormat="1"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1">
        <f>ROUND(E10362*F10362,2)</f>
        <v>0</v>
      </c>
    </row>
    <row r="10363" spans="1:123" s="218" customFormat="1"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1">
        <f t="shared" ref="G10363:G10375" si="3110">ROUND(E10363*F10363,2)</f>
        <v>0</v>
      </c>
    </row>
    <row r="10364" spans="1:123" s="218" customFormat="1" ht="24" customHeight="1" x14ac:dyDescent="0.2">
      <c r="A10364" s="213" t="str">
        <f t="shared" si="3106"/>
        <v/>
      </c>
      <c r="B10364" s="211" t="str">
        <f t="shared" si="3109"/>
        <v/>
      </c>
      <c r="C10364" s="212"/>
      <c r="D10364" s="213" t="str">
        <f t="shared" si="3107"/>
        <v/>
      </c>
      <c r="E10364" s="214"/>
      <c r="F10364" s="215">
        <f t="shared" si="3108"/>
        <v>0</v>
      </c>
      <c r="G10364" s="281">
        <f t="shared" si="3110"/>
        <v>0</v>
      </c>
    </row>
    <row r="10365" spans="1:123" s="218" customFormat="1" ht="24" customHeight="1" x14ac:dyDescent="0.2">
      <c r="A10365" s="213" t="str">
        <f t="shared" si="3106"/>
        <v/>
      </c>
      <c r="B10365" s="211" t="str">
        <f t="shared" si="3109"/>
        <v/>
      </c>
      <c r="C10365" s="212"/>
      <c r="D10365" s="213" t="str">
        <f t="shared" si="3107"/>
        <v/>
      </c>
      <c r="E10365" s="214"/>
      <c r="F10365" s="215">
        <f t="shared" si="3108"/>
        <v>0</v>
      </c>
      <c r="G10365" s="281">
        <f t="shared" si="3110"/>
        <v>0</v>
      </c>
    </row>
    <row r="10366" spans="1:123" s="218" customFormat="1" ht="24" customHeight="1" x14ac:dyDescent="0.2">
      <c r="A10366" s="213" t="str">
        <f t="shared" si="3106"/>
        <v/>
      </c>
      <c r="B10366" s="211" t="str">
        <f t="shared" si="3109"/>
        <v/>
      </c>
      <c r="C10366" s="212"/>
      <c r="D10366" s="213" t="str">
        <f t="shared" si="3107"/>
        <v/>
      </c>
      <c r="E10366" s="214"/>
      <c r="F10366" s="215">
        <f t="shared" si="3108"/>
        <v>0</v>
      </c>
      <c r="G10366" s="281">
        <f t="shared" si="3110"/>
        <v>0</v>
      </c>
    </row>
    <row r="10367" spans="1:123" s="218" customFormat="1" ht="24" customHeight="1" x14ac:dyDescent="0.2">
      <c r="A10367" s="213" t="str">
        <f t="shared" si="3106"/>
        <v/>
      </c>
      <c r="B10367" s="211" t="str">
        <f t="shared" si="3109"/>
        <v/>
      </c>
      <c r="C10367" s="212"/>
      <c r="D10367" s="213" t="str">
        <f t="shared" si="3107"/>
        <v/>
      </c>
      <c r="E10367" s="214"/>
      <c r="F10367" s="215">
        <f t="shared" si="3108"/>
        <v>0</v>
      </c>
      <c r="G10367" s="281">
        <f t="shared" si="3110"/>
        <v>0</v>
      </c>
    </row>
    <row r="10368" spans="1:123" s="218" customFormat="1" ht="24" customHeight="1" x14ac:dyDescent="0.2">
      <c r="A10368" s="213" t="str">
        <f t="shared" si="3106"/>
        <v/>
      </c>
      <c r="B10368" s="211" t="str">
        <f t="shared" si="3109"/>
        <v/>
      </c>
      <c r="C10368" s="212"/>
      <c r="D10368" s="213" t="str">
        <f t="shared" si="3107"/>
        <v/>
      </c>
      <c r="E10368" s="214"/>
      <c r="F10368" s="215">
        <f t="shared" si="3108"/>
        <v>0</v>
      </c>
      <c r="G10368" s="281">
        <f t="shared" si="3110"/>
        <v>0</v>
      </c>
    </row>
    <row r="10369" spans="1:7" s="218" customFormat="1" ht="24" customHeight="1" x14ac:dyDescent="0.2">
      <c r="A10369" s="213" t="str">
        <f t="shared" si="3106"/>
        <v/>
      </c>
      <c r="B10369" s="211" t="str">
        <f t="shared" si="3109"/>
        <v/>
      </c>
      <c r="C10369" s="212"/>
      <c r="D10369" s="213" t="str">
        <f t="shared" si="3107"/>
        <v/>
      </c>
      <c r="E10369" s="214"/>
      <c r="F10369" s="215">
        <f t="shared" si="3108"/>
        <v>0</v>
      </c>
      <c r="G10369" s="281">
        <f t="shared" si="3110"/>
        <v>0</v>
      </c>
    </row>
    <row r="10370" spans="1:7" s="218" customFormat="1" ht="24" customHeight="1" x14ac:dyDescent="0.2">
      <c r="A10370" s="213" t="str">
        <f t="shared" si="3106"/>
        <v/>
      </c>
      <c r="B10370" s="211" t="str">
        <f t="shared" si="3109"/>
        <v/>
      </c>
      <c r="C10370" s="212"/>
      <c r="D10370" s="213" t="str">
        <f t="shared" si="3107"/>
        <v/>
      </c>
      <c r="E10370" s="214"/>
      <c r="F10370" s="215">
        <f t="shared" si="3108"/>
        <v>0</v>
      </c>
      <c r="G10370" s="281">
        <f t="shared" si="3110"/>
        <v>0</v>
      </c>
    </row>
    <row r="10371" spans="1:7" s="218" customFormat="1" ht="24" customHeight="1" x14ac:dyDescent="0.2">
      <c r="A10371" s="213" t="str">
        <f t="shared" si="3106"/>
        <v/>
      </c>
      <c r="B10371" s="211" t="str">
        <f t="shared" si="3109"/>
        <v/>
      </c>
      <c r="C10371" s="212"/>
      <c r="D10371" s="213" t="str">
        <f t="shared" si="3107"/>
        <v/>
      </c>
      <c r="E10371" s="214"/>
      <c r="F10371" s="215">
        <f t="shared" si="3108"/>
        <v>0</v>
      </c>
      <c r="G10371" s="281">
        <f t="shared" si="3110"/>
        <v>0</v>
      </c>
    </row>
    <row r="10372" spans="1:7" s="218" customFormat="1" ht="24" customHeight="1" x14ac:dyDescent="0.2">
      <c r="A10372" s="213" t="str">
        <f t="shared" si="3106"/>
        <v/>
      </c>
      <c r="B10372" s="211" t="str">
        <f t="shared" si="3109"/>
        <v/>
      </c>
      <c r="C10372" s="212"/>
      <c r="D10372" s="213" t="str">
        <f t="shared" si="3107"/>
        <v/>
      </c>
      <c r="E10372" s="214"/>
      <c r="F10372" s="215">
        <f t="shared" si="3108"/>
        <v>0</v>
      </c>
      <c r="G10372" s="281">
        <f t="shared" si="3110"/>
        <v>0</v>
      </c>
    </row>
    <row r="10373" spans="1:7" s="218" customFormat="1" ht="24" customHeight="1" x14ac:dyDescent="0.2">
      <c r="A10373" s="213" t="str">
        <f t="shared" si="3106"/>
        <v/>
      </c>
      <c r="B10373" s="211" t="str">
        <f t="shared" si="3109"/>
        <v/>
      </c>
      <c r="C10373" s="212"/>
      <c r="D10373" s="213" t="str">
        <f t="shared" si="3107"/>
        <v/>
      </c>
      <c r="E10373" s="214"/>
      <c r="F10373" s="215">
        <f t="shared" si="3108"/>
        <v>0</v>
      </c>
      <c r="G10373" s="281">
        <f t="shared" si="3110"/>
        <v>0</v>
      </c>
    </row>
    <row r="10374" spans="1:7" s="218" customFormat="1" ht="24" customHeight="1" x14ac:dyDescent="0.2">
      <c r="A10374" s="213" t="str">
        <f t="shared" si="3106"/>
        <v/>
      </c>
      <c r="B10374" s="211" t="str">
        <f t="shared" si="3109"/>
        <v/>
      </c>
      <c r="C10374" s="212"/>
      <c r="D10374" s="213" t="str">
        <f t="shared" si="3107"/>
        <v/>
      </c>
      <c r="E10374" s="214"/>
      <c r="F10374" s="215">
        <f t="shared" si="3108"/>
        <v>0</v>
      </c>
      <c r="G10374" s="281">
        <f t="shared" si="3110"/>
        <v>0</v>
      </c>
    </row>
    <row r="10375" spans="1:7" s="218" customFormat="1" ht="24" customHeight="1" x14ac:dyDescent="0.2">
      <c r="A10375" s="213" t="str">
        <f t="shared" si="3106"/>
        <v/>
      </c>
      <c r="B10375" s="211" t="str">
        <f t="shared" si="3109"/>
        <v/>
      </c>
      <c r="C10375" s="212"/>
      <c r="D10375" s="213" t="str">
        <f t="shared" si="3107"/>
        <v/>
      </c>
      <c r="E10375" s="214"/>
      <c r="F10375" s="216">
        <f t="shared" si="3108"/>
        <v>0</v>
      </c>
      <c r="G10375" s="281">
        <f t="shared" si="3110"/>
        <v>0</v>
      </c>
    </row>
    <row r="10376" spans="1:7" ht="24" customHeight="1" x14ac:dyDescent="0.2">
      <c r="A10376" s="282"/>
      <c r="B10376" s="95"/>
      <c r="C10376" s="95"/>
      <c r="D10376" s="101"/>
      <c r="E10376" s="102"/>
      <c r="F10376" s="268" t="s">
        <v>31</v>
      </c>
      <c r="G10376" s="283">
        <f>SUBTOTAL(9,G10362:G10375)</f>
        <v>0</v>
      </c>
    </row>
    <row r="10377" spans="1:7" ht="24" customHeight="1" x14ac:dyDescent="0.2">
      <c r="A10377" s="282"/>
      <c r="B10377" s="95"/>
      <c r="C10377" s="266" t="s">
        <v>605</v>
      </c>
      <c r="D10377" s="101"/>
      <c r="E10377" s="102"/>
      <c r="F10377" s="103"/>
      <c r="G10377" s="284"/>
    </row>
    <row r="10378" spans="1:7" s="218" customFormat="1"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1">
        <f>ROUND(E10378*F10378,2)</f>
        <v>0</v>
      </c>
    </row>
    <row r="10379" spans="1:7" s="218" customFormat="1" ht="24" customHeight="1" x14ac:dyDescent="0.2">
      <c r="A10379" s="213" t="str">
        <f t="shared" si="3111"/>
        <v/>
      </c>
      <c r="B10379" s="211">
        <f t="shared" si="3112"/>
        <v>0</v>
      </c>
      <c r="C10379" s="212"/>
      <c r="D10379" s="213" t="str">
        <f t="shared" si="3113"/>
        <v/>
      </c>
      <c r="E10379" s="214"/>
      <c r="F10379" s="217">
        <f t="shared" si="3114"/>
        <v>0</v>
      </c>
      <c r="G10379" s="281">
        <f>ROUND(E10379*F10379,2)</f>
        <v>0</v>
      </c>
    </row>
    <row r="10380" spans="1:7" s="218" customFormat="1" ht="24" customHeight="1" x14ac:dyDescent="0.2">
      <c r="A10380" s="213" t="str">
        <f t="shared" si="3111"/>
        <v/>
      </c>
      <c r="B10380" s="211">
        <f t="shared" si="3112"/>
        <v>0</v>
      </c>
      <c r="C10380" s="212"/>
      <c r="D10380" s="213" t="str">
        <f t="shared" si="3113"/>
        <v/>
      </c>
      <c r="E10380" s="214"/>
      <c r="F10380" s="217">
        <f t="shared" si="3114"/>
        <v>0</v>
      </c>
      <c r="G10380" s="281">
        <f t="shared" ref="G10380:G10385" si="3115">ROUND(E10380*F10380,2)</f>
        <v>0</v>
      </c>
    </row>
    <row r="10381" spans="1:7" s="218" customFormat="1" ht="24" customHeight="1" x14ac:dyDescent="0.2">
      <c r="A10381" s="213" t="str">
        <f t="shared" si="3111"/>
        <v/>
      </c>
      <c r="B10381" s="211">
        <f t="shared" si="3112"/>
        <v>0</v>
      </c>
      <c r="C10381" s="212"/>
      <c r="D10381" s="213" t="str">
        <f t="shared" si="3113"/>
        <v/>
      </c>
      <c r="E10381" s="214"/>
      <c r="F10381" s="217">
        <f t="shared" si="3114"/>
        <v>0</v>
      </c>
      <c r="G10381" s="281">
        <f t="shared" si="3115"/>
        <v>0</v>
      </c>
    </row>
    <row r="10382" spans="1:7" s="218" customFormat="1" ht="24" customHeight="1" x14ac:dyDescent="0.2">
      <c r="A10382" s="213" t="str">
        <f t="shared" si="3111"/>
        <v/>
      </c>
      <c r="B10382" s="211">
        <f t="shared" si="3112"/>
        <v>0</v>
      </c>
      <c r="C10382" s="212"/>
      <c r="D10382" s="213" t="str">
        <f t="shared" si="3113"/>
        <v/>
      </c>
      <c r="E10382" s="214"/>
      <c r="F10382" s="215">
        <f t="shared" si="3114"/>
        <v>0</v>
      </c>
      <c r="G10382" s="281">
        <f t="shared" si="3115"/>
        <v>0</v>
      </c>
    </row>
    <row r="10383" spans="1:7" s="218" customFormat="1" ht="24" customHeight="1" x14ac:dyDescent="0.2">
      <c r="A10383" s="213" t="str">
        <f t="shared" si="3111"/>
        <v/>
      </c>
      <c r="B10383" s="211">
        <f t="shared" si="3112"/>
        <v>0</v>
      </c>
      <c r="C10383" s="212"/>
      <c r="D10383" s="213" t="str">
        <f t="shared" si="3113"/>
        <v/>
      </c>
      <c r="E10383" s="214"/>
      <c r="F10383" s="215">
        <f t="shared" si="3114"/>
        <v>0</v>
      </c>
      <c r="G10383" s="281">
        <f t="shared" si="3115"/>
        <v>0</v>
      </c>
    </row>
    <row r="10384" spans="1:7" s="218" customFormat="1" ht="24" customHeight="1" x14ac:dyDescent="0.2">
      <c r="A10384" s="213" t="str">
        <f t="shared" si="3111"/>
        <v/>
      </c>
      <c r="B10384" s="211">
        <f t="shared" si="3112"/>
        <v>0</v>
      </c>
      <c r="C10384" s="212"/>
      <c r="D10384" s="213" t="str">
        <f t="shared" si="3113"/>
        <v/>
      </c>
      <c r="E10384" s="214"/>
      <c r="F10384" s="215">
        <f t="shared" si="3114"/>
        <v>0</v>
      </c>
      <c r="G10384" s="281">
        <f t="shared" si="3115"/>
        <v>0</v>
      </c>
    </row>
    <row r="10385" spans="1:7" s="218" customFormat="1" ht="24" customHeight="1" x14ac:dyDescent="0.2">
      <c r="A10385" s="213" t="str">
        <f t="shared" si="3111"/>
        <v/>
      </c>
      <c r="B10385" s="211">
        <f t="shared" si="3112"/>
        <v>0</v>
      </c>
      <c r="C10385" s="212"/>
      <c r="D10385" s="213" t="str">
        <f t="shared" si="3113"/>
        <v/>
      </c>
      <c r="E10385" s="214"/>
      <c r="F10385" s="215">
        <f t="shared" si="3114"/>
        <v>0</v>
      </c>
      <c r="G10385" s="281">
        <f t="shared" si="3115"/>
        <v>0</v>
      </c>
    </row>
    <row r="10386" spans="1:7" ht="24" customHeight="1" x14ac:dyDescent="0.2">
      <c r="A10386" s="282"/>
      <c r="B10386" s="95"/>
      <c r="C10386" s="95"/>
      <c r="D10386" s="101"/>
      <c r="E10386" s="102"/>
      <c r="F10386" s="268" t="s">
        <v>32</v>
      </c>
      <c r="G10386" s="283">
        <f>SUBTOTAL(9,G10378:G10385)</f>
        <v>0</v>
      </c>
    </row>
    <row r="10387" spans="1:7" ht="24" customHeight="1" x14ac:dyDescent="0.2">
      <c r="A10387" s="282"/>
      <c r="B10387" s="95"/>
      <c r="C10387" s="266" t="s">
        <v>606</v>
      </c>
      <c r="D10387" s="101"/>
      <c r="E10387" s="102"/>
      <c r="F10387" s="103"/>
      <c r="G10387" s="284"/>
    </row>
    <row r="10388" spans="1:7" s="218" customFormat="1"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1">
        <f t="shared" ref="G10388:G10396" si="3120">ROUND(E10388*F10388,2)</f>
        <v>0</v>
      </c>
    </row>
    <row r="10389" spans="1:7" s="218" customFormat="1" ht="24" customHeight="1" x14ac:dyDescent="0.2">
      <c r="A10389" s="213" t="str">
        <f t="shared" si="3116"/>
        <v/>
      </c>
      <c r="B10389" s="211" t="str">
        <f t="shared" si="3117"/>
        <v/>
      </c>
      <c r="C10389" s="212"/>
      <c r="D10389" s="213" t="str">
        <f t="shared" si="3118"/>
        <v/>
      </c>
      <c r="E10389" s="214"/>
      <c r="F10389" s="215">
        <f t="shared" si="3119"/>
        <v>0</v>
      </c>
      <c r="G10389" s="281">
        <f t="shared" si="3120"/>
        <v>0</v>
      </c>
    </row>
    <row r="10390" spans="1:7" s="218" customFormat="1" ht="24" customHeight="1" x14ac:dyDescent="0.2">
      <c r="A10390" s="213" t="str">
        <f t="shared" si="3116"/>
        <v/>
      </c>
      <c r="B10390" s="211" t="str">
        <f t="shared" si="3117"/>
        <v/>
      </c>
      <c r="C10390" s="212"/>
      <c r="D10390" s="213" t="str">
        <f t="shared" si="3118"/>
        <v/>
      </c>
      <c r="E10390" s="214"/>
      <c r="F10390" s="215">
        <f t="shared" si="3119"/>
        <v>0</v>
      </c>
      <c r="G10390" s="281">
        <f t="shared" si="3120"/>
        <v>0</v>
      </c>
    </row>
    <row r="10391" spans="1:7" s="218" customFormat="1" ht="24" customHeight="1" x14ac:dyDescent="0.2">
      <c r="A10391" s="213" t="str">
        <f t="shared" si="3116"/>
        <v/>
      </c>
      <c r="B10391" s="211" t="str">
        <f t="shared" si="3117"/>
        <v/>
      </c>
      <c r="C10391" s="212"/>
      <c r="D10391" s="213" t="str">
        <f t="shared" si="3118"/>
        <v/>
      </c>
      <c r="E10391" s="214"/>
      <c r="F10391" s="215">
        <f t="shared" si="3119"/>
        <v>0</v>
      </c>
      <c r="G10391" s="281">
        <f t="shared" si="3120"/>
        <v>0</v>
      </c>
    </row>
    <row r="10392" spans="1:7" s="218" customFormat="1" ht="24" customHeight="1" x14ac:dyDescent="0.2">
      <c r="A10392" s="213" t="str">
        <f t="shared" si="3116"/>
        <v/>
      </c>
      <c r="B10392" s="211" t="str">
        <f t="shared" si="3117"/>
        <v/>
      </c>
      <c r="C10392" s="212"/>
      <c r="D10392" s="213" t="str">
        <f t="shared" si="3118"/>
        <v/>
      </c>
      <c r="E10392" s="214"/>
      <c r="F10392" s="215">
        <f t="shared" si="3119"/>
        <v>0</v>
      </c>
      <c r="G10392" s="281">
        <f t="shared" si="3120"/>
        <v>0</v>
      </c>
    </row>
    <row r="10393" spans="1:7" s="218" customFormat="1" ht="24" customHeight="1" x14ac:dyDescent="0.2">
      <c r="A10393" s="213" t="str">
        <f t="shared" si="3116"/>
        <v/>
      </c>
      <c r="B10393" s="211" t="str">
        <f t="shared" si="3117"/>
        <v/>
      </c>
      <c r="C10393" s="212"/>
      <c r="D10393" s="213" t="str">
        <f t="shared" si="3118"/>
        <v/>
      </c>
      <c r="E10393" s="214"/>
      <c r="F10393" s="215">
        <f t="shared" si="3119"/>
        <v>0</v>
      </c>
      <c r="G10393" s="281">
        <f t="shared" si="3120"/>
        <v>0</v>
      </c>
    </row>
    <row r="10394" spans="1:7" s="218" customFormat="1" ht="24" customHeight="1" x14ac:dyDescent="0.2">
      <c r="A10394" s="213" t="str">
        <f t="shared" si="3116"/>
        <v/>
      </c>
      <c r="B10394" s="211" t="str">
        <f t="shared" si="3117"/>
        <v/>
      </c>
      <c r="C10394" s="212"/>
      <c r="D10394" s="213" t="str">
        <f t="shared" si="3118"/>
        <v/>
      </c>
      <c r="E10394" s="214"/>
      <c r="F10394" s="215">
        <f t="shared" si="3119"/>
        <v>0</v>
      </c>
      <c r="G10394" s="281">
        <f t="shared" si="3120"/>
        <v>0</v>
      </c>
    </row>
    <row r="10395" spans="1:7" s="218" customFormat="1" ht="24" customHeight="1" x14ac:dyDescent="0.2">
      <c r="A10395" s="213" t="str">
        <f t="shared" si="3116"/>
        <v/>
      </c>
      <c r="B10395" s="211" t="str">
        <f t="shared" si="3117"/>
        <v/>
      </c>
      <c r="C10395" s="212"/>
      <c r="D10395" s="213" t="str">
        <f t="shared" si="3118"/>
        <v/>
      </c>
      <c r="E10395" s="214"/>
      <c r="F10395" s="215">
        <f t="shared" si="3119"/>
        <v>0</v>
      </c>
      <c r="G10395" s="281">
        <f t="shared" si="3120"/>
        <v>0</v>
      </c>
    </row>
    <row r="10396" spans="1:7" s="218" customFormat="1" ht="24" customHeight="1" x14ac:dyDescent="0.2">
      <c r="A10396" s="213" t="str">
        <f t="shared" si="3116"/>
        <v/>
      </c>
      <c r="B10396" s="211" t="str">
        <f t="shared" si="3117"/>
        <v/>
      </c>
      <c r="C10396" s="212"/>
      <c r="D10396" s="213" t="str">
        <f t="shared" si="3118"/>
        <v/>
      </c>
      <c r="E10396" s="214"/>
      <c r="F10396" s="215">
        <f t="shared" si="3119"/>
        <v>0</v>
      </c>
      <c r="G10396" s="281">
        <f t="shared" si="3120"/>
        <v>0</v>
      </c>
    </row>
    <row r="10397" spans="1:7" ht="24" customHeight="1" x14ac:dyDescent="0.2">
      <c r="A10397" s="285"/>
      <c r="B10397" s="101"/>
      <c r="C10397" s="95"/>
      <c r="D10397" s="101"/>
      <c r="E10397" s="102"/>
      <c r="F10397" s="268" t="s">
        <v>33</v>
      </c>
      <c r="G10397" s="283">
        <f>SUBTOTAL(9,G10388:G10396)</f>
        <v>0</v>
      </c>
    </row>
    <row r="10398" spans="1:7" ht="24" customHeight="1" x14ac:dyDescent="0.2">
      <c r="A10398" s="286"/>
      <c r="B10398" s="101"/>
      <c r="C10398" s="95"/>
      <c r="D10398" s="101"/>
      <c r="E10398" s="102"/>
      <c r="F10398" s="103"/>
      <c r="G10398" s="284"/>
    </row>
    <row r="10399" spans="1:7" ht="24" customHeight="1" x14ac:dyDescent="0.2">
      <c r="A10399" s="287" t="str">
        <f>B10357</f>
        <v/>
      </c>
      <c r="B10399" s="288" t="str">
        <f>C10357</f>
        <v/>
      </c>
      <c r="C10399" s="109"/>
      <c r="D10399" s="109" t="s">
        <v>34</v>
      </c>
      <c r="E10399" s="110"/>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7" t="str">
        <f>Comitente</f>
        <v>CA.ME. SAN JUAN SOCIEDAD DEL ESTADO</v>
      </c>
      <c r="C10402" s="92"/>
      <c r="D10402" s="98"/>
      <c r="E10402" s="98"/>
      <c r="F10402" s="99"/>
      <c r="G10402" s="273"/>
    </row>
    <row r="10403" spans="1:123" ht="24" customHeight="1" x14ac:dyDescent="0.2">
      <c r="A10403" s="272" t="s">
        <v>603</v>
      </c>
      <c r="B10403" s="97">
        <f>Contratista</f>
        <v>0</v>
      </c>
      <c r="C10403" s="93"/>
      <c r="D10403" s="93"/>
      <c r="E10403" s="93"/>
      <c r="F10403" s="100"/>
      <c r="G10403" s="274"/>
    </row>
    <row r="10404" spans="1:123" ht="24" customHeight="1" x14ac:dyDescent="0.2">
      <c r="A10404" s="272" t="s">
        <v>24</v>
      </c>
      <c r="B10404" s="97" t="str">
        <f>Obra</f>
        <v>CIERRE PERIMETRAL - OBRA CIVIL Ca.Me. SAN JUAN S.E.</v>
      </c>
      <c r="C10404" s="93"/>
      <c r="D10404" s="93"/>
      <c r="E10404" s="93"/>
      <c r="F10404" s="100" t="s">
        <v>38</v>
      </c>
      <c r="G10404" s="275">
        <f>Fecha_Base</f>
        <v>44711</v>
      </c>
    </row>
    <row r="10405" spans="1:123" ht="24" customHeight="1" x14ac:dyDescent="0.2">
      <c r="A10405" s="276" t="s">
        <v>601</v>
      </c>
      <c r="B10405" s="94" t="str">
        <f>Ubicación</f>
        <v>DEPARTAMENTO SARMIENTO</v>
      </c>
      <c r="C10405" s="94"/>
      <c r="D10405" s="101"/>
      <c r="E10405" s="102"/>
      <c r="F10405" s="103"/>
      <c r="G10405" s="277"/>
    </row>
    <row r="10406" spans="1:123" ht="24" customHeight="1" x14ac:dyDescent="0.2">
      <c r="A10406" s="276" t="s">
        <v>39</v>
      </c>
      <c r="B10406" s="104" t="str">
        <f>IFERROR(VALUE(LEFT(B10407,FIND(".",B10407)-1)),"")</f>
        <v/>
      </c>
      <c r="C10406" s="95" t="str">
        <f>IFERROR(VLOOKUP(B10406,Tabla_CyP,2,FALSE),"")</f>
        <v/>
      </c>
      <c r="D10406" s="95"/>
      <c r="E10406" s="102"/>
      <c r="F10406" s="103"/>
      <c r="G10406" s="277"/>
    </row>
    <row r="10407" spans="1:123" ht="24" customHeight="1" x14ac:dyDescent="0.2">
      <c r="A10407" s="276" t="s">
        <v>25</v>
      </c>
      <c r="B10407" s="105" t="str">
        <f>IFERROR(VLOOKUP(COUNTIF($A$1:A10407,"ANALISIS DE PRECIOS"),Tabla_NumeroItem,2,FALSE),"")</f>
        <v/>
      </c>
      <c r="C10407" s="95" t="str">
        <f>IFERROR(VLOOKUP(B10407,Tabla_CyP,2,FALSE),"")</f>
        <v/>
      </c>
      <c r="D10407" s="101"/>
      <c r="E10407" s="102"/>
      <c r="F10407" s="100" t="s">
        <v>26</v>
      </c>
      <c r="G10407" s="278" t="str">
        <f>IFERROR(VLOOKUP(B10407,Tabla_CyP,4,FALSE),"")</f>
        <v/>
      </c>
    </row>
    <row r="10408" spans="1:123" ht="24" customHeight="1" x14ac:dyDescent="0.2">
      <c r="A10408" s="276"/>
      <c r="B10408" s="94"/>
      <c r="C10408" s="95"/>
      <c r="D10408" s="101"/>
      <c r="E10408" s="102"/>
      <c r="F10408" s="103"/>
      <c r="G10408" s="277"/>
    </row>
    <row r="10409" spans="1:123" ht="24" customHeight="1" x14ac:dyDescent="0.2">
      <c r="A10409" s="378" t="s">
        <v>507</v>
      </c>
      <c r="B10409" s="379"/>
      <c r="C10409" s="380" t="s">
        <v>0</v>
      </c>
      <c r="D10409" s="380" t="s">
        <v>27</v>
      </c>
      <c r="E10409" s="386" t="s">
        <v>28</v>
      </c>
      <c r="F10409" s="388" t="s">
        <v>29</v>
      </c>
      <c r="G10409" s="388" t="s">
        <v>30</v>
      </c>
    </row>
    <row r="10410" spans="1:123" s="107" customFormat="1" ht="24" customHeight="1" x14ac:dyDescent="0.2">
      <c r="A10410" s="106" t="s">
        <v>508</v>
      </c>
      <c r="B10410" s="106" t="s">
        <v>509</v>
      </c>
      <c r="C10410" s="381"/>
      <c r="D10410" s="381"/>
      <c r="E10410" s="387"/>
      <c r="F10410" s="389"/>
      <c r="G10410" s="389"/>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customHeight="1" x14ac:dyDescent="0.2">
      <c r="A10411" s="279"/>
      <c r="B10411" s="108"/>
      <c r="C10411" s="267" t="s">
        <v>604</v>
      </c>
      <c r="D10411" s="109"/>
      <c r="E10411" s="110"/>
      <c r="F10411" s="111"/>
      <c r="G10411" s="280"/>
    </row>
    <row r="10412" spans="1:123" s="218" customFormat="1"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1">
        <f>ROUND(E10412*F10412,2)</f>
        <v>0</v>
      </c>
    </row>
    <row r="10413" spans="1:123" s="218" customFormat="1"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1">
        <f t="shared" ref="G10413:G10425" si="3125">ROUND(E10413*F10413,2)</f>
        <v>0</v>
      </c>
    </row>
    <row r="10414" spans="1:123" s="218" customFormat="1" ht="24" customHeight="1" x14ac:dyDescent="0.2">
      <c r="A10414" s="213" t="str">
        <f t="shared" si="3121"/>
        <v/>
      </c>
      <c r="B10414" s="211" t="str">
        <f t="shared" si="3124"/>
        <v/>
      </c>
      <c r="C10414" s="212"/>
      <c r="D10414" s="213" t="str">
        <f t="shared" si="3122"/>
        <v/>
      </c>
      <c r="E10414" s="214"/>
      <c r="F10414" s="215">
        <f t="shared" si="3123"/>
        <v>0</v>
      </c>
      <c r="G10414" s="281">
        <f t="shared" si="3125"/>
        <v>0</v>
      </c>
    </row>
    <row r="10415" spans="1:123" s="218" customFormat="1" ht="24" customHeight="1" x14ac:dyDescent="0.2">
      <c r="A10415" s="213" t="str">
        <f t="shared" si="3121"/>
        <v/>
      </c>
      <c r="B10415" s="211" t="str">
        <f t="shared" si="3124"/>
        <v/>
      </c>
      <c r="C10415" s="212"/>
      <c r="D10415" s="213" t="str">
        <f t="shared" si="3122"/>
        <v/>
      </c>
      <c r="E10415" s="214"/>
      <c r="F10415" s="215">
        <f t="shared" si="3123"/>
        <v>0</v>
      </c>
      <c r="G10415" s="281">
        <f t="shared" si="3125"/>
        <v>0</v>
      </c>
    </row>
    <row r="10416" spans="1:123" s="218" customFormat="1" ht="24" customHeight="1" x14ac:dyDescent="0.2">
      <c r="A10416" s="213" t="str">
        <f t="shared" si="3121"/>
        <v/>
      </c>
      <c r="B10416" s="211" t="str">
        <f t="shared" si="3124"/>
        <v/>
      </c>
      <c r="C10416" s="212"/>
      <c r="D10416" s="213" t="str">
        <f t="shared" si="3122"/>
        <v/>
      </c>
      <c r="E10416" s="214"/>
      <c r="F10416" s="215">
        <f t="shared" si="3123"/>
        <v>0</v>
      </c>
      <c r="G10416" s="281">
        <f t="shared" si="3125"/>
        <v>0</v>
      </c>
    </row>
    <row r="10417" spans="1:7" s="218" customFormat="1" ht="24" customHeight="1" x14ac:dyDescent="0.2">
      <c r="A10417" s="213" t="str">
        <f t="shared" si="3121"/>
        <v/>
      </c>
      <c r="B10417" s="211" t="str">
        <f t="shared" si="3124"/>
        <v/>
      </c>
      <c r="C10417" s="212"/>
      <c r="D10417" s="213" t="str">
        <f t="shared" si="3122"/>
        <v/>
      </c>
      <c r="E10417" s="214"/>
      <c r="F10417" s="215">
        <f t="shared" si="3123"/>
        <v>0</v>
      </c>
      <c r="G10417" s="281">
        <f t="shared" si="3125"/>
        <v>0</v>
      </c>
    </row>
    <row r="10418" spans="1:7" s="218" customFormat="1" ht="24" customHeight="1" x14ac:dyDescent="0.2">
      <c r="A10418" s="213" t="str">
        <f t="shared" si="3121"/>
        <v/>
      </c>
      <c r="B10418" s="211" t="str">
        <f t="shared" si="3124"/>
        <v/>
      </c>
      <c r="C10418" s="212"/>
      <c r="D10418" s="213" t="str">
        <f t="shared" si="3122"/>
        <v/>
      </c>
      <c r="E10418" s="214"/>
      <c r="F10418" s="215">
        <f t="shared" si="3123"/>
        <v>0</v>
      </c>
      <c r="G10418" s="281">
        <f t="shared" si="3125"/>
        <v>0</v>
      </c>
    </row>
    <row r="10419" spans="1:7" s="218" customFormat="1" ht="24" customHeight="1" x14ac:dyDescent="0.2">
      <c r="A10419" s="213" t="str">
        <f t="shared" si="3121"/>
        <v/>
      </c>
      <c r="B10419" s="211" t="str">
        <f t="shared" si="3124"/>
        <v/>
      </c>
      <c r="C10419" s="212"/>
      <c r="D10419" s="213" t="str">
        <f t="shared" si="3122"/>
        <v/>
      </c>
      <c r="E10419" s="214"/>
      <c r="F10419" s="215">
        <f t="shared" si="3123"/>
        <v>0</v>
      </c>
      <c r="G10419" s="281">
        <f t="shared" si="3125"/>
        <v>0</v>
      </c>
    </row>
    <row r="10420" spans="1:7" s="218" customFormat="1" ht="24" customHeight="1" x14ac:dyDescent="0.2">
      <c r="A10420" s="213" t="str">
        <f t="shared" si="3121"/>
        <v/>
      </c>
      <c r="B10420" s="211" t="str">
        <f t="shared" si="3124"/>
        <v/>
      </c>
      <c r="C10420" s="212"/>
      <c r="D10420" s="213" t="str">
        <f t="shared" si="3122"/>
        <v/>
      </c>
      <c r="E10420" s="214"/>
      <c r="F10420" s="215">
        <f t="shared" si="3123"/>
        <v>0</v>
      </c>
      <c r="G10420" s="281">
        <f t="shared" si="3125"/>
        <v>0</v>
      </c>
    </row>
    <row r="10421" spans="1:7" s="218" customFormat="1" ht="24" customHeight="1" x14ac:dyDescent="0.2">
      <c r="A10421" s="213" t="str">
        <f t="shared" si="3121"/>
        <v/>
      </c>
      <c r="B10421" s="211" t="str">
        <f t="shared" si="3124"/>
        <v/>
      </c>
      <c r="C10421" s="212"/>
      <c r="D10421" s="213" t="str">
        <f t="shared" si="3122"/>
        <v/>
      </c>
      <c r="E10421" s="214"/>
      <c r="F10421" s="215">
        <f t="shared" si="3123"/>
        <v>0</v>
      </c>
      <c r="G10421" s="281">
        <f t="shared" si="3125"/>
        <v>0</v>
      </c>
    </row>
    <row r="10422" spans="1:7" s="218" customFormat="1" ht="24" customHeight="1" x14ac:dyDescent="0.2">
      <c r="A10422" s="213" t="str">
        <f t="shared" si="3121"/>
        <v/>
      </c>
      <c r="B10422" s="211" t="str">
        <f t="shared" si="3124"/>
        <v/>
      </c>
      <c r="C10422" s="212"/>
      <c r="D10422" s="213" t="str">
        <f t="shared" si="3122"/>
        <v/>
      </c>
      <c r="E10422" s="214"/>
      <c r="F10422" s="215">
        <f t="shared" si="3123"/>
        <v>0</v>
      </c>
      <c r="G10422" s="281">
        <f t="shared" si="3125"/>
        <v>0</v>
      </c>
    </row>
    <row r="10423" spans="1:7" s="218" customFormat="1" ht="24" customHeight="1" x14ac:dyDescent="0.2">
      <c r="A10423" s="213" t="str">
        <f t="shared" si="3121"/>
        <v/>
      </c>
      <c r="B10423" s="211" t="str">
        <f t="shared" si="3124"/>
        <v/>
      </c>
      <c r="C10423" s="212"/>
      <c r="D10423" s="213" t="str">
        <f t="shared" si="3122"/>
        <v/>
      </c>
      <c r="E10423" s="214"/>
      <c r="F10423" s="215">
        <f t="shared" si="3123"/>
        <v>0</v>
      </c>
      <c r="G10423" s="281">
        <f t="shared" si="3125"/>
        <v>0</v>
      </c>
    </row>
    <row r="10424" spans="1:7" s="218" customFormat="1" ht="24" customHeight="1" x14ac:dyDescent="0.2">
      <c r="A10424" s="213" t="str">
        <f t="shared" si="3121"/>
        <v/>
      </c>
      <c r="B10424" s="211" t="str">
        <f t="shared" si="3124"/>
        <v/>
      </c>
      <c r="C10424" s="212"/>
      <c r="D10424" s="213" t="str">
        <f t="shared" si="3122"/>
        <v/>
      </c>
      <c r="E10424" s="214"/>
      <c r="F10424" s="215">
        <f t="shared" si="3123"/>
        <v>0</v>
      </c>
      <c r="G10424" s="281">
        <f t="shared" si="3125"/>
        <v>0</v>
      </c>
    </row>
    <row r="10425" spans="1:7" s="218" customFormat="1" ht="24" customHeight="1" x14ac:dyDescent="0.2">
      <c r="A10425" s="213" t="str">
        <f t="shared" si="3121"/>
        <v/>
      </c>
      <c r="B10425" s="211" t="str">
        <f t="shared" si="3124"/>
        <v/>
      </c>
      <c r="C10425" s="212"/>
      <c r="D10425" s="213" t="str">
        <f t="shared" si="3122"/>
        <v/>
      </c>
      <c r="E10425" s="214"/>
      <c r="F10425" s="216">
        <f t="shared" si="3123"/>
        <v>0</v>
      </c>
      <c r="G10425" s="281">
        <f t="shared" si="3125"/>
        <v>0</v>
      </c>
    </row>
    <row r="10426" spans="1:7" ht="24" customHeight="1" x14ac:dyDescent="0.2">
      <c r="A10426" s="282"/>
      <c r="B10426" s="95"/>
      <c r="C10426" s="95"/>
      <c r="D10426" s="101"/>
      <c r="E10426" s="102"/>
      <c r="F10426" s="268" t="s">
        <v>31</v>
      </c>
      <c r="G10426" s="283">
        <f>SUBTOTAL(9,G10412:G10425)</f>
        <v>0</v>
      </c>
    </row>
    <row r="10427" spans="1:7" ht="24" customHeight="1" x14ac:dyDescent="0.2">
      <c r="A10427" s="282"/>
      <c r="B10427" s="95"/>
      <c r="C10427" s="266" t="s">
        <v>605</v>
      </c>
      <c r="D10427" s="101"/>
      <c r="E10427" s="102"/>
      <c r="F10427" s="103"/>
      <c r="G10427" s="284"/>
    </row>
    <row r="10428" spans="1:7" s="218" customFormat="1"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1">
        <f>ROUND(E10428*F10428,2)</f>
        <v>0</v>
      </c>
    </row>
    <row r="10429" spans="1:7" s="218" customFormat="1" ht="24" customHeight="1" x14ac:dyDescent="0.2">
      <c r="A10429" s="213" t="str">
        <f t="shared" si="3126"/>
        <v/>
      </c>
      <c r="B10429" s="211">
        <f t="shared" si="3127"/>
        <v>0</v>
      </c>
      <c r="C10429" s="212"/>
      <c r="D10429" s="213" t="str">
        <f t="shared" si="3128"/>
        <v/>
      </c>
      <c r="E10429" s="214"/>
      <c r="F10429" s="217">
        <f t="shared" si="3129"/>
        <v>0</v>
      </c>
      <c r="G10429" s="281">
        <f>ROUND(E10429*F10429,2)</f>
        <v>0</v>
      </c>
    </row>
    <row r="10430" spans="1:7" s="218" customFormat="1" ht="24" customHeight="1" x14ac:dyDescent="0.2">
      <c r="A10430" s="213" t="str">
        <f t="shared" si="3126"/>
        <v/>
      </c>
      <c r="B10430" s="211">
        <f t="shared" si="3127"/>
        <v>0</v>
      </c>
      <c r="C10430" s="212"/>
      <c r="D10430" s="213" t="str">
        <f t="shared" si="3128"/>
        <v/>
      </c>
      <c r="E10430" s="214"/>
      <c r="F10430" s="217">
        <f t="shared" si="3129"/>
        <v>0</v>
      </c>
      <c r="G10430" s="281">
        <f t="shared" ref="G10430:G10435" si="3130">ROUND(E10430*F10430,2)</f>
        <v>0</v>
      </c>
    </row>
    <row r="10431" spans="1:7" s="218" customFormat="1" ht="24" customHeight="1" x14ac:dyDescent="0.2">
      <c r="A10431" s="213" t="str">
        <f t="shared" si="3126"/>
        <v/>
      </c>
      <c r="B10431" s="211">
        <f t="shared" si="3127"/>
        <v>0</v>
      </c>
      <c r="C10431" s="212"/>
      <c r="D10431" s="213" t="str">
        <f t="shared" si="3128"/>
        <v/>
      </c>
      <c r="E10431" s="214"/>
      <c r="F10431" s="217">
        <f t="shared" si="3129"/>
        <v>0</v>
      </c>
      <c r="G10431" s="281">
        <f t="shared" si="3130"/>
        <v>0</v>
      </c>
    </row>
    <row r="10432" spans="1:7" s="218" customFormat="1" ht="24" customHeight="1" x14ac:dyDescent="0.2">
      <c r="A10432" s="213" t="str">
        <f t="shared" si="3126"/>
        <v/>
      </c>
      <c r="B10432" s="211">
        <f t="shared" si="3127"/>
        <v>0</v>
      </c>
      <c r="C10432" s="212"/>
      <c r="D10432" s="213" t="str">
        <f t="shared" si="3128"/>
        <v/>
      </c>
      <c r="E10432" s="214"/>
      <c r="F10432" s="215">
        <f t="shared" si="3129"/>
        <v>0</v>
      </c>
      <c r="G10432" s="281">
        <f t="shared" si="3130"/>
        <v>0</v>
      </c>
    </row>
    <row r="10433" spans="1:7" s="218" customFormat="1" ht="24" customHeight="1" x14ac:dyDescent="0.2">
      <c r="A10433" s="213" t="str">
        <f t="shared" si="3126"/>
        <v/>
      </c>
      <c r="B10433" s="211">
        <f t="shared" si="3127"/>
        <v>0</v>
      </c>
      <c r="C10433" s="212"/>
      <c r="D10433" s="213" t="str">
        <f t="shared" si="3128"/>
        <v/>
      </c>
      <c r="E10433" s="214"/>
      <c r="F10433" s="215">
        <f t="shared" si="3129"/>
        <v>0</v>
      </c>
      <c r="G10433" s="281">
        <f t="shared" si="3130"/>
        <v>0</v>
      </c>
    </row>
    <row r="10434" spans="1:7" s="218" customFormat="1" ht="24" customHeight="1" x14ac:dyDescent="0.2">
      <c r="A10434" s="213" t="str">
        <f t="shared" si="3126"/>
        <v/>
      </c>
      <c r="B10434" s="211">
        <f t="shared" si="3127"/>
        <v>0</v>
      </c>
      <c r="C10434" s="212"/>
      <c r="D10434" s="213" t="str">
        <f t="shared" si="3128"/>
        <v/>
      </c>
      <c r="E10434" s="214"/>
      <c r="F10434" s="215">
        <f t="shared" si="3129"/>
        <v>0</v>
      </c>
      <c r="G10434" s="281">
        <f t="shared" si="3130"/>
        <v>0</v>
      </c>
    </row>
    <row r="10435" spans="1:7" s="218" customFormat="1" ht="24" customHeight="1" x14ac:dyDescent="0.2">
      <c r="A10435" s="213" t="str">
        <f t="shared" si="3126"/>
        <v/>
      </c>
      <c r="B10435" s="211">
        <f t="shared" si="3127"/>
        <v>0</v>
      </c>
      <c r="C10435" s="212"/>
      <c r="D10435" s="213" t="str">
        <f t="shared" si="3128"/>
        <v/>
      </c>
      <c r="E10435" s="214"/>
      <c r="F10435" s="215">
        <f t="shared" si="3129"/>
        <v>0</v>
      </c>
      <c r="G10435" s="281">
        <f t="shared" si="3130"/>
        <v>0</v>
      </c>
    </row>
    <row r="10436" spans="1:7" ht="24" customHeight="1" x14ac:dyDescent="0.2">
      <c r="A10436" s="282"/>
      <c r="B10436" s="95"/>
      <c r="C10436" s="95"/>
      <c r="D10436" s="101"/>
      <c r="E10436" s="102"/>
      <c r="F10436" s="268" t="s">
        <v>32</v>
      </c>
      <c r="G10436" s="283">
        <f>SUBTOTAL(9,G10428:G10435)</f>
        <v>0</v>
      </c>
    </row>
    <row r="10437" spans="1:7" ht="24" customHeight="1" x14ac:dyDescent="0.2">
      <c r="A10437" s="282"/>
      <c r="B10437" s="95"/>
      <c r="C10437" s="266" t="s">
        <v>606</v>
      </c>
      <c r="D10437" s="101"/>
      <c r="E10437" s="102"/>
      <c r="F10437" s="103"/>
      <c r="G10437" s="284"/>
    </row>
    <row r="10438" spans="1:7" s="218" customFormat="1"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1">
        <f t="shared" ref="G10438:G10446" si="3135">ROUND(E10438*F10438,2)</f>
        <v>0</v>
      </c>
    </row>
    <row r="10439" spans="1:7" s="218" customFormat="1" ht="24" customHeight="1" x14ac:dyDescent="0.2">
      <c r="A10439" s="213" t="str">
        <f t="shared" si="3131"/>
        <v/>
      </c>
      <c r="B10439" s="211" t="str">
        <f t="shared" si="3132"/>
        <v/>
      </c>
      <c r="C10439" s="212"/>
      <c r="D10439" s="213" t="str">
        <f t="shared" si="3133"/>
        <v/>
      </c>
      <c r="E10439" s="214"/>
      <c r="F10439" s="215">
        <f t="shared" si="3134"/>
        <v>0</v>
      </c>
      <c r="G10439" s="281">
        <f t="shared" si="3135"/>
        <v>0</v>
      </c>
    </row>
    <row r="10440" spans="1:7" s="218" customFormat="1" ht="24" customHeight="1" x14ac:dyDescent="0.2">
      <c r="A10440" s="213" t="str">
        <f t="shared" si="3131"/>
        <v/>
      </c>
      <c r="B10440" s="211" t="str">
        <f t="shared" si="3132"/>
        <v/>
      </c>
      <c r="C10440" s="212"/>
      <c r="D10440" s="213" t="str">
        <f t="shared" si="3133"/>
        <v/>
      </c>
      <c r="E10440" s="214"/>
      <c r="F10440" s="215">
        <f t="shared" si="3134"/>
        <v>0</v>
      </c>
      <c r="G10440" s="281">
        <f t="shared" si="3135"/>
        <v>0</v>
      </c>
    </row>
    <row r="10441" spans="1:7" s="218" customFormat="1" ht="24" customHeight="1" x14ac:dyDescent="0.2">
      <c r="A10441" s="213" t="str">
        <f t="shared" si="3131"/>
        <v/>
      </c>
      <c r="B10441" s="211" t="str">
        <f t="shared" si="3132"/>
        <v/>
      </c>
      <c r="C10441" s="212"/>
      <c r="D10441" s="213" t="str">
        <f t="shared" si="3133"/>
        <v/>
      </c>
      <c r="E10441" s="214"/>
      <c r="F10441" s="215">
        <f t="shared" si="3134"/>
        <v>0</v>
      </c>
      <c r="G10441" s="281">
        <f t="shared" si="3135"/>
        <v>0</v>
      </c>
    </row>
    <row r="10442" spans="1:7" s="218" customFormat="1" ht="24" customHeight="1" x14ac:dyDescent="0.2">
      <c r="A10442" s="213" t="str">
        <f t="shared" si="3131"/>
        <v/>
      </c>
      <c r="B10442" s="211" t="str">
        <f t="shared" si="3132"/>
        <v/>
      </c>
      <c r="C10442" s="212"/>
      <c r="D10442" s="213" t="str">
        <f t="shared" si="3133"/>
        <v/>
      </c>
      <c r="E10442" s="214"/>
      <c r="F10442" s="215">
        <f t="shared" si="3134"/>
        <v>0</v>
      </c>
      <c r="G10442" s="281">
        <f t="shared" si="3135"/>
        <v>0</v>
      </c>
    </row>
    <row r="10443" spans="1:7" s="218" customFormat="1" ht="24" customHeight="1" x14ac:dyDescent="0.2">
      <c r="A10443" s="213" t="str">
        <f t="shared" si="3131"/>
        <v/>
      </c>
      <c r="B10443" s="211" t="str">
        <f t="shared" si="3132"/>
        <v/>
      </c>
      <c r="C10443" s="212"/>
      <c r="D10443" s="213" t="str">
        <f t="shared" si="3133"/>
        <v/>
      </c>
      <c r="E10443" s="214"/>
      <c r="F10443" s="215">
        <f t="shared" si="3134"/>
        <v>0</v>
      </c>
      <c r="G10443" s="281">
        <f t="shared" si="3135"/>
        <v>0</v>
      </c>
    </row>
    <row r="10444" spans="1:7" s="218" customFormat="1" ht="24" customHeight="1" x14ac:dyDescent="0.2">
      <c r="A10444" s="213" t="str">
        <f t="shared" si="3131"/>
        <v/>
      </c>
      <c r="B10444" s="211" t="str">
        <f t="shared" si="3132"/>
        <v/>
      </c>
      <c r="C10444" s="212"/>
      <c r="D10444" s="213" t="str">
        <f t="shared" si="3133"/>
        <v/>
      </c>
      <c r="E10444" s="214"/>
      <c r="F10444" s="215">
        <f t="shared" si="3134"/>
        <v>0</v>
      </c>
      <c r="G10444" s="281">
        <f t="shared" si="3135"/>
        <v>0</v>
      </c>
    </row>
    <row r="10445" spans="1:7" s="218" customFormat="1" ht="24" customHeight="1" x14ac:dyDescent="0.2">
      <c r="A10445" s="213" t="str">
        <f t="shared" si="3131"/>
        <v/>
      </c>
      <c r="B10445" s="211" t="str">
        <f t="shared" si="3132"/>
        <v/>
      </c>
      <c r="C10445" s="212"/>
      <c r="D10445" s="213" t="str">
        <f t="shared" si="3133"/>
        <v/>
      </c>
      <c r="E10445" s="214"/>
      <c r="F10445" s="215">
        <f t="shared" si="3134"/>
        <v>0</v>
      </c>
      <c r="G10445" s="281">
        <f t="shared" si="3135"/>
        <v>0</v>
      </c>
    </row>
    <row r="10446" spans="1:7" s="218" customFormat="1" ht="24" customHeight="1" x14ac:dyDescent="0.2">
      <c r="A10446" s="213" t="str">
        <f t="shared" si="3131"/>
        <v/>
      </c>
      <c r="B10446" s="211" t="str">
        <f t="shared" si="3132"/>
        <v/>
      </c>
      <c r="C10446" s="212"/>
      <c r="D10446" s="213" t="str">
        <f t="shared" si="3133"/>
        <v/>
      </c>
      <c r="E10446" s="214"/>
      <c r="F10446" s="215">
        <f t="shared" si="3134"/>
        <v>0</v>
      </c>
      <c r="G10446" s="281">
        <f t="shared" si="3135"/>
        <v>0</v>
      </c>
    </row>
    <row r="10447" spans="1:7" ht="24" customHeight="1" x14ac:dyDescent="0.2">
      <c r="A10447" s="285"/>
      <c r="B10447" s="101"/>
      <c r="C10447" s="95"/>
      <c r="D10447" s="101"/>
      <c r="E10447" s="102"/>
      <c r="F10447" s="268" t="s">
        <v>33</v>
      </c>
      <c r="G10447" s="283">
        <f>SUBTOTAL(9,G10438:G10446)</f>
        <v>0</v>
      </c>
    </row>
    <row r="10448" spans="1:7" ht="24" customHeight="1" x14ac:dyDescent="0.2">
      <c r="A10448" s="286"/>
      <c r="B10448" s="101"/>
      <c r="C10448" s="95"/>
      <c r="D10448" s="101"/>
      <c r="E10448" s="102"/>
      <c r="F10448" s="103"/>
      <c r="G10448" s="284"/>
    </row>
    <row r="10449" spans="1:123" ht="24" customHeight="1" x14ac:dyDescent="0.2">
      <c r="A10449" s="287" t="str">
        <f>B10407</f>
        <v/>
      </c>
      <c r="B10449" s="288" t="str">
        <f>C10407</f>
        <v/>
      </c>
      <c r="C10449" s="109"/>
      <c r="D10449" s="109" t="s">
        <v>34</v>
      </c>
      <c r="E10449" s="110"/>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7" t="str">
        <f>Comitente</f>
        <v>CA.ME. SAN JUAN SOCIEDAD DEL ESTADO</v>
      </c>
      <c r="C10452" s="92"/>
      <c r="D10452" s="98"/>
      <c r="E10452" s="98"/>
      <c r="F10452" s="99"/>
      <c r="G10452" s="273"/>
    </row>
    <row r="10453" spans="1:123" ht="24" customHeight="1" x14ac:dyDescent="0.2">
      <c r="A10453" s="272" t="s">
        <v>603</v>
      </c>
      <c r="B10453" s="97">
        <f>Contratista</f>
        <v>0</v>
      </c>
      <c r="C10453" s="93"/>
      <c r="D10453" s="93"/>
      <c r="E10453" s="93"/>
      <c r="F10453" s="100"/>
      <c r="G10453" s="274"/>
    </row>
    <row r="10454" spans="1:123" ht="24" customHeight="1" x14ac:dyDescent="0.2">
      <c r="A10454" s="272" t="s">
        <v>24</v>
      </c>
      <c r="B10454" s="97" t="str">
        <f>Obra</f>
        <v>CIERRE PERIMETRAL - OBRA CIVIL Ca.Me. SAN JUAN S.E.</v>
      </c>
      <c r="C10454" s="93"/>
      <c r="D10454" s="93"/>
      <c r="E10454" s="93"/>
      <c r="F10454" s="100" t="s">
        <v>38</v>
      </c>
      <c r="G10454" s="275">
        <f>Fecha_Base</f>
        <v>44711</v>
      </c>
    </row>
    <row r="10455" spans="1:123" ht="24" customHeight="1" x14ac:dyDescent="0.2">
      <c r="A10455" s="276" t="s">
        <v>601</v>
      </c>
      <c r="B10455" s="94" t="str">
        <f>Ubicación</f>
        <v>DEPARTAMENTO SARMIENTO</v>
      </c>
      <c r="C10455" s="94"/>
      <c r="D10455" s="101"/>
      <c r="E10455" s="102"/>
      <c r="F10455" s="103"/>
      <c r="G10455" s="277"/>
    </row>
    <row r="10456" spans="1:123" ht="24" customHeight="1" x14ac:dyDescent="0.2">
      <c r="A10456" s="276" t="s">
        <v>39</v>
      </c>
      <c r="B10456" s="104" t="str">
        <f>IFERROR(VALUE(LEFT(B10457,FIND(".",B10457)-1)),"")</f>
        <v/>
      </c>
      <c r="C10456" s="95" t="str">
        <f>IFERROR(VLOOKUP(B10456,Tabla_CyP,2,FALSE),"")</f>
        <v/>
      </c>
      <c r="D10456" s="95"/>
      <c r="E10456" s="102"/>
      <c r="F10456" s="103"/>
      <c r="G10456" s="277"/>
    </row>
    <row r="10457" spans="1:123" ht="24" customHeight="1" x14ac:dyDescent="0.2">
      <c r="A10457" s="276" t="s">
        <v>25</v>
      </c>
      <c r="B10457" s="105" t="str">
        <f>IFERROR(VLOOKUP(COUNTIF($A$1:A10457,"ANALISIS DE PRECIOS"),Tabla_NumeroItem,2,FALSE),"")</f>
        <v/>
      </c>
      <c r="C10457" s="95" t="str">
        <f>IFERROR(VLOOKUP(B10457,Tabla_CyP,2,FALSE),"")</f>
        <v/>
      </c>
      <c r="D10457" s="101"/>
      <c r="E10457" s="102"/>
      <c r="F10457" s="100" t="s">
        <v>26</v>
      </c>
      <c r="G10457" s="278" t="str">
        <f>IFERROR(VLOOKUP(B10457,Tabla_CyP,4,FALSE),"")</f>
        <v/>
      </c>
    </row>
    <row r="10458" spans="1:123" ht="24" customHeight="1" x14ac:dyDescent="0.2">
      <c r="A10458" s="276"/>
      <c r="B10458" s="94"/>
      <c r="C10458" s="95"/>
      <c r="D10458" s="101"/>
      <c r="E10458" s="102"/>
      <c r="F10458" s="103"/>
      <c r="G10458" s="277"/>
    </row>
    <row r="10459" spans="1:123" ht="24" customHeight="1" x14ac:dyDescent="0.2">
      <c r="A10459" s="378" t="s">
        <v>507</v>
      </c>
      <c r="B10459" s="379"/>
      <c r="C10459" s="380" t="s">
        <v>0</v>
      </c>
      <c r="D10459" s="380" t="s">
        <v>27</v>
      </c>
      <c r="E10459" s="386" t="s">
        <v>28</v>
      </c>
      <c r="F10459" s="388" t="s">
        <v>29</v>
      </c>
      <c r="G10459" s="388" t="s">
        <v>30</v>
      </c>
    </row>
    <row r="10460" spans="1:123" s="107" customFormat="1" ht="24" customHeight="1" x14ac:dyDescent="0.2">
      <c r="A10460" s="106" t="s">
        <v>508</v>
      </c>
      <c r="B10460" s="106" t="s">
        <v>509</v>
      </c>
      <c r="C10460" s="381"/>
      <c r="D10460" s="381"/>
      <c r="E10460" s="387"/>
      <c r="F10460" s="389"/>
      <c r="G10460" s="389"/>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customHeight="1" x14ac:dyDescent="0.2">
      <c r="A10461" s="279"/>
      <c r="B10461" s="108"/>
      <c r="C10461" s="267" t="s">
        <v>604</v>
      </c>
      <c r="D10461" s="109"/>
      <c r="E10461" s="110"/>
      <c r="F10461" s="111"/>
      <c r="G10461" s="280"/>
    </row>
    <row r="10462" spans="1:123" s="218" customFormat="1"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1">
        <f>ROUND(E10462*F10462,2)</f>
        <v>0</v>
      </c>
    </row>
    <row r="10463" spans="1:123" s="218" customFormat="1"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1">
        <f t="shared" ref="G10463:G10475" si="3140">ROUND(E10463*F10463,2)</f>
        <v>0</v>
      </c>
    </row>
    <row r="10464" spans="1:123" s="218" customFormat="1" ht="24" customHeight="1" x14ac:dyDescent="0.2">
      <c r="A10464" s="213" t="str">
        <f t="shared" si="3136"/>
        <v/>
      </c>
      <c r="B10464" s="211" t="str">
        <f t="shared" si="3139"/>
        <v/>
      </c>
      <c r="C10464" s="212"/>
      <c r="D10464" s="213" t="str">
        <f t="shared" si="3137"/>
        <v/>
      </c>
      <c r="E10464" s="214"/>
      <c r="F10464" s="215">
        <f t="shared" si="3138"/>
        <v>0</v>
      </c>
      <c r="G10464" s="281">
        <f t="shared" si="3140"/>
        <v>0</v>
      </c>
    </row>
    <row r="10465" spans="1:7" s="218" customFormat="1" ht="24" customHeight="1" x14ac:dyDescent="0.2">
      <c r="A10465" s="213" t="str">
        <f t="shared" si="3136"/>
        <v/>
      </c>
      <c r="B10465" s="211" t="str">
        <f t="shared" si="3139"/>
        <v/>
      </c>
      <c r="C10465" s="212"/>
      <c r="D10465" s="213" t="str">
        <f t="shared" si="3137"/>
        <v/>
      </c>
      <c r="E10465" s="214"/>
      <c r="F10465" s="215">
        <f t="shared" si="3138"/>
        <v>0</v>
      </c>
      <c r="G10465" s="281">
        <f t="shared" si="3140"/>
        <v>0</v>
      </c>
    </row>
    <row r="10466" spans="1:7" s="218" customFormat="1" ht="24" customHeight="1" x14ac:dyDescent="0.2">
      <c r="A10466" s="213" t="str">
        <f t="shared" si="3136"/>
        <v/>
      </c>
      <c r="B10466" s="211" t="str">
        <f t="shared" si="3139"/>
        <v/>
      </c>
      <c r="C10466" s="212"/>
      <c r="D10466" s="213" t="str">
        <f t="shared" si="3137"/>
        <v/>
      </c>
      <c r="E10466" s="214"/>
      <c r="F10466" s="215">
        <f t="shared" si="3138"/>
        <v>0</v>
      </c>
      <c r="G10466" s="281">
        <f t="shared" si="3140"/>
        <v>0</v>
      </c>
    </row>
    <row r="10467" spans="1:7" s="218" customFormat="1" ht="24" customHeight="1" x14ac:dyDescent="0.2">
      <c r="A10467" s="213" t="str">
        <f t="shared" si="3136"/>
        <v/>
      </c>
      <c r="B10467" s="211" t="str">
        <f t="shared" si="3139"/>
        <v/>
      </c>
      <c r="C10467" s="212"/>
      <c r="D10467" s="213" t="str">
        <f t="shared" si="3137"/>
        <v/>
      </c>
      <c r="E10467" s="214"/>
      <c r="F10467" s="215">
        <f t="shared" si="3138"/>
        <v>0</v>
      </c>
      <c r="G10467" s="281">
        <f t="shared" si="3140"/>
        <v>0</v>
      </c>
    </row>
    <row r="10468" spans="1:7" s="218" customFormat="1" ht="24" customHeight="1" x14ac:dyDescent="0.2">
      <c r="A10468" s="213" t="str">
        <f t="shared" si="3136"/>
        <v/>
      </c>
      <c r="B10468" s="211" t="str">
        <f t="shared" si="3139"/>
        <v/>
      </c>
      <c r="C10468" s="212"/>
      <c r="D10468" s="213" t="str">
        <f t="shared" si="3137"/>
        <v/>
      </c>
      <c r="E10468" s="214"/>
      <c r="F10468" s="215">
        <f t="shared" si="3138"/>
        <v>0</v>
      </c>
      <c r="G10468" s="281">
        <f t="shared" si="3140"/>
        <v>0</v>
      </c>
    </row>
    <row r="10469" spans="1:7" s="218" customFormat="1" ht="24" customHeight="1" x14ac:dyDescent="0.2">
      <c r="A10469" s="213" t="str">
        <f t="shared" si="3136"/>
        <v/>
      </c>
      <c r="B10469" s="211" t="str">
        <f t="shared" si="3139"/>
        <v/>
      </c>
      <c r="C10469" s="212"/>
      <c r="D10469" s="213" t="str">
        <f t="shared" si="3137"/>
        <v/>
      </c>
      <c r="E10469" s="214"/>
      <c r="F10469" s="215">
        <f t="shared" si="3138"/>
        <v>0</v>
      </c>
      <c r="G10469" s="281">
        <f t="shared" si="3140"/>
        <v>0</v>
      </c>
    </row>
    <row r="10470" spans="1:7" s="218" customFormat="1" ht="24" customHeight="1" x14ac:dyDescent="0.2">
      <c r="A10470" s="213" t="str">
        <f t="shared" si="3136"/>
        <v/>
      </c>
      <c r="B10470" s="211" t="str">
        <f t="shared" si="3139"/>
        <v/>
      </c>
      <c r="C10470" s="212"/>
      <c r="D10470" s="213" t="str">
        <f t="shared" si="3137"/>
        <v/>
      </c>
      <c r="E10470" s="214"/>
      <c r="F10470" s="215">
        <f t="shared" si="3138"/>
        <v>0</v>
      </c>
      <c r="G10470" s="281">
        <f t="shared" si="3140"/>
        <v>0</v>
      </c>
    </row>
    <row r="10471" spans="1:7" s="218" customFormat="1" ht="24" customHeight="1" x14ac:dyDescent="0.2">
      <c r="A10471" s="213" t="str">
        <f t="shared" si="3136"/>
        <v/>
      </c>
      <c r="B10471" s="211" t="str">
        <f t="shared" si="3139"/>
        <v/>
      </c>
      <c r="C10471" s="212"/>
      <c r="D10471" s="213" t="str">
        <f t="shared" si="3137"/>
        <v/>
      </c>
      <c r="E10471" s="214"/>
      <c r="F10471" s="215">
        <f t="shared" si="3138"/>
        <v>0</v>
      </c>
      <c r="G10471" s="281">
        <f t="shared" si="3140"/>
        <v>0</v>
      </c>
    </row>
    <row r="10472" spans="1:7" s="218" customFormat="1" ht="24" customHeight="1" x14ac:dyDescent="0.2">
      <c r="A10472" s="213" t="str">
        <f t="shared" si="3136"/>
        <v/>
      </c>
      <c r="B10472" s="211" t="str">
        <f t="shared" si="3139"/>
        <v/>
      </c>
      <c r="C10472" s="212"/>
      <c r="D10472" s="213" t="str">
        <f t="shared" si="3137"/>
        <v/>
      </c>
      <c r="E10472" s="214"/>
      <c r="F10472" s="215">
        <f t="shared" si="3138"/>
        <v>0</v>
      </c>
      <c r="G10472" s="281">
        <f t="shared" si="3140"/>
        <v>0</v>
      </c>
    </row>
    <row r="10473" spans="1:7" s="218" customFormat="1" ht="24" customHeight="1" x14ac:dyDescent="0.2">
      <c r="A10473" s="213" t="str">
        <f t="shared" si="3136"/>
        <v/>
      </c>
      <c r="B10473" s="211" t="str">
        <f t="shared" si="3139"/>
        <v/>
      </c>
      <c r="C10473" s="212"/>
      <c r="D10473" s="213" t="str">
        <f t="shared" si="3137"/>
        <v/>
      </c>
      <c r="E10473" s="214"/>
      <c r="F10473" s="215">
        <f t="shared" si="3138"/>
        <v>0</v>
      </c>
      <c r="G10473" s="281">
        <f t="shared" si="3140"/>
        <v>0</v>
      </c>
    </row>
    <row r="10474" spans="1:7" s="218" customFormat="1" ht="24" customHeight="1" x14ac:dyDescent="0.2">
      <c r="A10474" s="213" t="str">
        <f t="shared" si="3136"/>
        <v/>
      </c>
      <c r="B10474" s="211" t="str">
        <f t="shared" si="3139"/>
        <v/>
      </c>
      <c r="C10474" s="212"/>
      <c r="D10474" s="213" t="str">
        <f t="shared" si="3137"/>
        <v/>
      </c>
      <c r="E10474" s="214"/>
      <c r="F10474" s="215">
        <f t="shared" si="3138"/>
        <v>0</v>
      </c>
      <c r="G10474" s="281">
        <f t="shared" si="3140"/>
        <v>0</v>
      </c>
    </row>
    <row r="10475" spans="1:7" s="218" customFormat="1" ht="24" customHeight="1" x14ac:dyDescent="0.2">
      <c r="A10475" s="213" t="str">
        <f t="shared" si="3136"/>
        <v/>
      </c>
      <c r="B10475" s="211" t="str">
        <f t="shared" si="3139"/>
        <v/>
      </c>
      <c r="C10475" s="212"/>
      <c r="D10475" s="213" t="str">
        <f t="shared" si="3137"/>
        <v/>
      </c>
      <c r="E10475" s="214"/>
      <c r="F10475" s="216">
        <f t="shared" si="3138"/>
        <v>0</v>
      </c>
      <c r="G10475" s="281">
        <f t="shared" si="3140"/>
        <v>0</v>
      </c>
    </row>
    <row r="10476" spans="1:7" ht="24" customHeight="1" x14ac:dyDescent="0.2">
      <c r="A10476" s="282"/>
      <c r="B10476" s="95"/>
      <c r="C10476" s="95"/>
      <c r="D10476" s="101"/>
      <c r="E10476" s="102"/>
      <c r="F10476" s="268" t="s">
        <v>31</v>
      </c>
      <c r="G10476" s="283">
        <f>SUBTOTAL(9,G10462:G10475)</f>
        <v>0</v>
      </c>
    </row>
    <row r="10477" spans="1:7" ht="24" customHeight="1" x14ac:dyDescent="0.2">
      <c r="A10477" s="282"/>
      <c r="B10477" s="95"/>
      <c r="C10477" s="266" t="s">
        <v>605</v>
      </c>
      <c r="D10477" s="101"/>
      <c r="E10477" s="102"/>
      <c r="F10477" s="103"/>
      <c r="G10477" s="284"/>
    </row>
    <row r="10478" spans="1:7" s="218" customFormat="1"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1">
        <f>ROUND(E10478*F10478,2)</f>
        <v>0</v>
      </c>
    </row>
    <row r="10479" spans="1:7" s="218" customFormat="1" ht="24" customHeight="1" x14ac:dyDescent="0.2">
      <c r="A10479" s="213" t="str">
        <f t="shared" si="3141"/>
        <v/>
      </c>
      <c r="B10479" s="211">
        <f t="shared" si="3142"/>
        <v>0</v>
      </c>
      <c r="C10479" s="212"/>
      <c r="D10479" s="213" t="str">
        <f t="shared" si="3143"/>
        <v/>
      </c>
      <c r="E10479" s="214"/>
      <c r="F10479" s="217">
        <f t="shared" si="3144"/>
        <v>0</v>
      </c>
      <c r="G10479" s="281">
        <f>ROUND(E10479*F10479,2)</f>
        <v>0</v>
      </c>
    </row>
    <row r="10480" spans="1:7" s="218" customFormat="1" ht="24" customHeight="1" x14ac:dyDescent="0.2">
      <c r="A10480" s="213" t="str">
        <f t="shared" si="3141"/>
        <v/>
      </c>
      <c r="B10480" s="211">
        <f t="shared" si="3142"/>
        <v>0</v>
      </c>
      <c r="C10480" s="212"/>
      <c r="D10480" s="213" t="str">
        <f t="shared" si="3143"/>
        <v/>
      </c>
      <c r="E10480" s="214"/>
      <c r="F10480" s="217">
        <f t="shared" si="3144"/>
        <v>0</v>
      </c>
      <c r="G10480" s="281">
        <f t="shared" ref="G10480:G10485" si="3145">ROUND(E10480*F10480,2)</f>
        <v>0</v>
      </c>
    </row>
    <row r="10481" spans="1:7" s="218" customFormat="1" ht="24" customHeight="1" x14ac:dyDescent="0.2">
      <c r="A10481" s="213" t="str">
        <f t="shared" si="3141"/>
        <v/>
      </c>
      <c r="B10481" s="211">
        <f t="shared" si="3142"/>
        <v>0</v>
      </c>
      <c r="C10481" s="212"/>
      <c r="D10481" s="213" t="str">
        <f t="shared" si="3143"/>
        <v/>
      </c>
      <c r="E10481" s="214"/>
      <c r="F10481" s="217">
        <f t="shared" si="3144"/>
        <v>0</v>
      </c>
      <c r="G10481" s="281">
        <f t="shared" si="3145"/>
        <v>0</v>
      </c>
    </row>
    <row r="10482" spans="1:7" s="218" customFormat="1" ht="24" customHeight="1" x14ac:dyDescent="0.2">
      <c r="A10482" s="213" t="str">
        <f t="shared" si="3141"/>
        <v/>
      </c>
      <c r="B10482" s="211">
        <f t="shared" si="3142"/>
        <v>0</v>
      </c>
      <c r="C10482" s="212"/>
      <c r="D10482" s="213" t="str">
        <f t="shared" si="3143"/>
        <v/>
      </c>
      <c r="E10482" s="214"/>
      <c r="F10482" s="215">
        <f t="shared" si="3144"/>
        <v>0</v>
      </c>
      <c r="G10482" s="281">
        <f t="shared" si="3145"/>
        <v>0</v>
      </c>
    </row>
    <row r="10483" spans="1:7" s="218" customFormat="1" ht="24" customHeight="1" x14ac:dyDescent="0.2">
      <c r="A10483" s="213" t="str">
        <f t="shared" si="3141"/>
        <v/>
      </c>
      <c r="B10483" s="211">
        <f t="shared" si="3142"/>
        <v>0</v>
      </c>
      <c r="C10483" s="212"/>
      <c r="D10483" s="213" t="str">
        <f t="shared" si="3143"/>
        <v/>
      </c>
      <c r="E10483" s="214"/>
      <c r="F10483" s="215">
        <f t="shared" si="3144"/>
        <v>0</v>
      </c>
      <c r="G10483" s="281">
        <f t="shared" si="3145"/>
        <v>0</v>
      </c>
    </row>
    <row r="10484" spans="1:7" s="218" customFormat="1" ht="24" customHeight="1" x14ac:dyDescent="0.2">
      <c r="A10484" s="213" t="str">
        <f t="shared" si="3141"/>
        <v/>
      </c>
      <c r="B10484" s="211">
        <f t="shared" si="3142"/>
        <v>0</v>
      </c>
      <c r="C10484" s="212"/>
      <c r="D10484" s="213" t="str">
        <f t="shared" si="3143"/>
        <v/>
      </c>
      <c r="E10484" s="214"/>
      <c r="F10484" s="215">
        <f t="shared" si="3144"/>
        <v>0</v>
      </c>
      <c r="G10484" s="281">
        <f t="shared" si="3145"/>
        <v>0</v>
      </c>
    </row>
    <row r="10485" spans="1:7" s="218" customFormat="1" ht="24" customHeight="1" x14ac:dyDescent="0.2">
      <c r="A10485" s="213" t="str">
        <f t="shared" si="3141"/>
        <v/>
      </c>
      <c r="B10485" s="211">
        <f t="shared" si="3142"/>
        <v>0</v>
      </c>
      <c r="C10485" s="212"/>
      <c r="D10485" s="213" t="str">
        <f t="shared" si="3143"/>
        <v/>
      </c>
      <c r="E10485" s="214"/>
      <c r="F10485" s="215">
        <f t="shared" si="3144"/>
        <v>0</v>
      </c>
      <c r="G10485" s="281">
        <f t="shared" si="3145"/>
        <v>0</v>
      </c>
    </row>
    <row r="10486" spans="1:7" ht="24" customHeight="1" x14ac:dyDescent="0.2">
      <c r="A10486" s="282"/>
      <c r="B10486" s="95"/>
      <c r="C10486" s="95"/>
      <c r="D10486" s="101"/>
      <c r="E10486" s="102"/>
      <c r="F10486" s="268" t="s">
        <v>32</v>
      </c>
      <c r="G10486" s="283">
        <f>SUBTOTAL(9,G10478:G10485)</f>
        <v>0</v>
      </c>
    </row>
    <row r="10487" spans="1:7" ht="24" customHeight="1" x14ac:dyDescent="0.2">
      <c r="A10487" s="282"/>
      <c r="B10487" s="95"/>
      <c r="C10487" s="266" t="s">
        <v>606</v>
      </c>
      <c r="D10487" s="101"/>
      <c r="E10487" s="102"/>
      <c r="F10487" s="103"/>
      <c r="G10487" s="284"/>
    </row>
    <row r="10488" spans="1:7" s="218" customFormat="1"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1">
        <f t="shared" ref="G10488:G10496" si="3150">ROUND(E10488*F10488,2)</f>
        <v>0</v>
      </c>
    </row>
    <row r="10489" spans="1:7" s="218" customFormat="1" ht="24" customHeight="1" x14ac:dyDescent="0.2">
      <c r="A10489" s="213" t="str">
        <f t="shared" si="3146"/>
        <v/>
      </c>
      <c r="B10489" s="211" t="str">
        <f t="shared" si="3147"/>
        <v/>
      </c>
      <c r="C10489" s="212"/>
      <c r="D10489" s="213" t="str">
        <f t="shared" si="3148"/>
        <v/>
      </c>
      <c r="E10489" s="214"/>
      <c r="F10489" s="215">
        <f t="shared" si="3149"/>
        <v>0</v>
      </c>
      <c r="G10489" s="281">
        <f t="shared" si="3150"/>
        <v>0</v>
      </c>
    </row>
    <row r="10490" spans="1:7" s="218" customFormat="1" ht="24" customHeight="1" x14ac:dyDescent="0.2">
      <c r="A10490" s="213" t="str">
        <f t="shared" si="3146"/>
        <v/>
      </c>
      <c r="B10490" s="211" t="str">
        <f t="shared" si="3147"/>
        <v/>
      </c>
      <c r="C10490" s="212"/>
      <c r="D10490" s="213" t="str">
        <f t="shared" si="3148"/>
        <v/>
      </c>
      <c r="E10490" s="214"/>
      <c r="F10490" s="215">
        <f t="shared" si="3149"/>
        <v>0</v>
      </c>
      <c r="G10490" s="281">
        <f t="shared" si="3150"/>
        <v>0</v>
      </c>
    </row>
    <row r="10491" spans="1:7" s="218" customFormat="1" ht="24" customHeight="1" x14ac:dyDescent="0.2">
      <c r="A10491" s="213" t="str">
        <f t="shared" si="3146"/>
        <v/>
      </c>
      <c r="B10491" s="211" t="str">
        <f t="shared" si="3147"/>
        <v/>
      </c>
      <c r="C10491" s="212"/>
      <c r="D10491" s="213" t="str">
        <f t="shared" si="3148"/>
        <v/>
      </c>
      <c r="E10491" s="214"/>
      <c r="F10491" s="215">
        <f t="shared" si="3149"/>
        <v>0</v>
      </c>
      <c r="G10491" s="281">
        <f t="shared" si="3150"/>
        <v>0</v>
      </c>
    </row>
    <row r="10492" spans="1:7" s="218" customFormat="1" ht="24" customHeight="1" x14ac:dyDescent="0.2">
      <c r="A10492" s="213" t="str">
        <f t="shared" si="3146"/>
        <v/>
      </c>
      <c r="B10492" s="211" t="str">
        <f t="shared" si="3147"/>
        <v/>
      </c>
      <c r="C10492" s="212"/>
      <c r="D10492" s="213" t="str">
        <f t="shared" si="3148"/>
        <v/>
      </c>
      <c r="E10492" s="214"/>
      <c r="F10492" s="215">
        <f t="shared" si="3149"/>
        <v>0</v>
      </c>
      <c r="G10492" s="281">
        <f t="shared" si="3150"/>
        <v>0</v>
      </c>
    </row>
    <row r="10493" spans="1:7" s="218" customFormat="1" ht="24" customHeight="1" x14ac:dyDescent="0.2">
      <c r="A10493" s="213" t="str">
        <f t="shared" si="3146"/>
        <v/>
      </c>
      <c r="B10493" s="211" t="str">
        <f t="shared" si="3147"/>
        <v/>
      </c>
      <c r="C10493" s="212"/>
      <c r="D10493" s="213" t="str">
        <f t="shared" si="3148"/>
        <v/>
      </c>
      <c r="E10493" s="214"/>
      <c r="F10493" s="215">
        <f t="shared" si="3149"/>
        <v>0</v>
      </c>
      <c r="G10493" s="281">
        <f t="shared" si="3150"/>
        <v>0</v>
      </c>
    </row>
    <row r="10494" spans="1:7" s="218" customFormat="1" ht="24" customHeight="1" x14ac:dyDescent="0.2">
      <c r="A10494" s="213" t="str">
        <f t="shared" si="3146"/>
        <v/>
      </c>
      <c r="B10494" s="211" t="str">
        <f t="shared" si="3147"/>
        <v/>
      </c>
      <c r="C10494" s="212"/>
      <c r="D10494" s="213" t="str">
        <f t="shared" si="3148"/>
        <v/>
      </c>
      <c r="E10494" s="214"/>
      <c r="F10494" s="215">
        <f t="shared" si="3149"/>
        <v>0</v>
      </c>
      <c r="G10494" s="281">
        <f t="shared" si="3150"/>
        <v>0</v>
      </c>
    </row>
    <row r="10495" spans="1:7" s="218" customFormat="1" ht="24" customHeight="1" x14ac:dyDescent="0.2">
      <c r="A10495" s="213" t="str">
        <f t="shared" si="3146"/>
        <v/>
      </c>
      <c r="B10495" s="211" t="str">
        <f t="shared" si="3147"/>
        <v/>
      </c>
      <c r="C10495" s="212"/>
      <c r="D10495" s="213" t="str">
        <f t="shared" si="3148"/>
        <v/>
      </c>
      <c r="E10495" s="214"/>
      <c r="F10495" s="215">
        <f t="shared" si="3149"/>
        <v>0</v>
      </c>
      <c r="G10495" s="281">
        <f t="shared" si="3150"/>
        <v>0</v>
      </c>
    </row>
    <row r="10496" spans="1:7" s="218" customFormat="1" ht="24" customHeight="1" x14ac:dyDescent="0.2">
      <c r="A10496" s="213" t="str">
        <f t="shared" si="3146"/>
        <v/>
      </c>
      <c r="B10496" s="211" t="str">
        <f t="shared" si="3147"/>
        <v/>
      </c>
      <c r="C10496" s="212"/>
      <c r="D10496" s="213" t="str">
        <f t="shared" si="3148"/>
        <v/>
      </c>
      <c r="E10496" s="214"/>
      <c r="F10496" s="215">
        <f t="shared" si="3149"/>
        <v>0</v>
      </c>
      <c r="G10496" s="281">
        <f t="shared" si="3150"/>
        <v>0</v>
      </c>
    </row>
    <row r="10497" spans="1:123" ht="24" customHeight="1" x14ac:dyDescent="0.2">
      <c r="A10497" s="285"/>
      <c r="B10497" s="101"/>
      <c r="C10497" s="95"/>
      <c r="D10497" s="101"/>
      <c r="E10497" s="102"/>
      <c r="F10497" s="268" t="s">
        <v>33</v>
      </c>
      <c r="G10497" s="283">
        <f>SUBTOTAL(9,G10488:G10496)</f>
        <v>0</v>
      </c>
    </row>
    <row r="10498" spans="1:123" ht="24" customHeight="1" x14ac:dyDescent="0.2">
      <c r="A10498" s="286"/>
      <c r="B10498" s="101"/>
      <c r="C10498" s="95"/>
      <c r="D10498" s="101"/>
      <c r="E10498" s="102"/>
      <c r="F10498" s="103"/>
      <c r="G10498" s="284"/>
    </row>
    <row r="10499" spans="1:123" ht="24" customHeight="1" x14ac:dyDescent="0.2">
      <c r="A10499" s="287" t="str">
        <f>B10457</f>
        <v/>
      </c>
      <c r="B10499" s="288" t="str">
        <f>C10457</f>
        <v/>
      </c>
      <c r="C10499" s="109"/>
      <c r="D10499" s="109" t="s">
        <v>34</v>
      </c>
      <c r="E10499" s="110"/>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7" t="str">
        <f>Comitente</f>
        <v>CA.ME. SAN JUAN SOCIEDAD DEL ESTADO</v>
      </c>
      <c r="C10502" s="92"/>
      <c r="D10502" s="98"/>
      <c r="E10502" s="98"/>
      <c r="F10502" s="99"/>
      <c r="G10502" s="273"/>
    </row>
    <row r="10503" spans="1:123" ht="24" customHeight="1" x14ac:dyDescent="0.2">
      <c r="A10503" s="272" t="s">
        <v>603</v>
      </c>
      <c r="B10503" s="97">
        <f>Contratista</f>
        <v>0</v>
      </c>
      <c r="C10503" s="93"/>
      <c r="D10503" s="93"/>
      <c r="E10503" s="93"/>
      <c r="F10503" s="100"/>
      <c r="G10503" s="274"/>
    </row>
    <row r="10504" spans="1:123" ht="24" customHeight="1" x14ac:dyDescent="0.2">
      <c r="A10504" s="272" t="s">
        <v>24</v>
      </c>
      <c r="B10504" s="97" t="str">
        <f>Obra</f>
        <v>CIERRE PERIMETRAL - OBRA CIVIL Ca.Me. SAN JUAN S.E.</v>
      </c>
      <c r="C10504" s="93"/>
      <c r="D10504" s="93"/>
      <c r="E10504" s="93"/>
      <c r="F10504" s="100" t="s">
        <v>38</v>
      </c>
      <c r="G10504" s="275">
        <f>Fecha_Base</f>
        <v>44711</v>
      </c>
    </row>
    <row r="10505" spans="1:123" ht="24" customHeight="1" x14ac:dyDescent="0.2">
      <c r="A10505" s="276" t="s">
        <v>601</v>
      </c>
      <c r="B10505" s="94" t="str">
        <f>Ubicación</f>
        <v>DEPARTAMENTO SARMIENTO</v>
      </c>
      <c r="C10505" s="94"/>
      <c r="D10505" s="101"/>
      <c r="E10505" s="102"/>
      <c r="F10505" s="103"/>
      <c r="G10505" s="277"/>
    </row>
    <row r="10506" spans="1:123" ht="24" customHeight="1" x14ac:dyDescent="0.2">
      <c r="A10506" s="276" t="s">
        <v>39</v>
      </c>
      <c r="B10506" s="104" t="str">
        <f>IFERROR(VALUE(LEFT(B10507,FIND(".",B10507)-1)),"")</f>
        <v/>
      </c>
      <c r="C10506" s="95" t="str">
        <f>IFERROR(VLOOKUP(B10506,Tabla_CyP,2,FALSE),"")</f>
        <v/>
      </c>
      <c r="D10506" s="95"/>
      <c r="E10506" s="102"/>
      <c r="F10506" s="103"/>
      <c r="G10506" s="277"/>
    </row>
    <row r="10507" spans="1:123" ht="24" customHeight="1" x14ac:dyDescent="0.2">
      <c r="A10507" s="276" t="s">
        <v>25</v>
      </c>
      <c r="B10507" s="105" t="str">
        <f>IFERROR(VLOOKUP(COUNTIF($A$1:A10507,"ANALISIS DE PRECIOS"),Tabla_NumeroItem,2,FALSE),"")</f>
        <v/>
      </c>
      <c r="C10507" s="95" t="str">
        <f>IFERROR(VLOOKUP(B10507,Tabla_CyP,2,FALSE),"")</f>
        <v/>
      </c>
      <c r="D10507" s="101"/>
      <c r="E10507" s="102"/>
      <c r="F10507" s="100" t="s">
        <v>26</v>
      </c>
      <c r="G10507" s="278" t="str">
        <f>IFERROR(VLOOKUP(B10507,Tabla_CyP,4,FALSE),"")</f>
        <v/>
      </c>
    </row>
    <row r="10508" spans="1:123" ht="24" customHeight="1" x14ac:dyDescent="0.2">
      <c r="A10508" s="276"/>
      <c r="B10508" s="94"/>
      <c r="C10508" s="95"/>
      <c r="D10508" s="101"/>
      <c r="E10508" s="102"/>
      <c r="F10508" s="103"/>
      <c r="G10508" s="277"/>
    </row>
    <row r="10509" spans="1:123" ht="24" customHeight="1" x14ac:dyDescent="0.2">
      <c r="A10509" s="378" t="s">
        <v>507</v>
      </c>
      <c r="B10509" s="379"/>
      <c r="C10509" s="380" t="s">
        <v>0</v>
      </c>
      <c r="D10509" s="380" t="s">
        <v>27</v>
      </c>
      <c r="E10509" s="386" t="s">
        <v>28</v>
      </c>
      <c r="F10509" s="388" t="s">
        <v>29</v>
      </c>
      <c r="G10509" s="388" t="s">
        <v>30</v>
      </c>
    </row>
    <row r="10510" spans="1:123" s="107" customFormat="1" ht="24" customHeight="1" x14ac:dyDescent="0.2">
      <c r="A10510" s="106" t="s">
        <v>508</v>
      </c>
      <c r="B10510" s="106" t="s">
        <v>509</v>
      </c>
      <c r="C10510" s="381"/>
      <c r="D10510" s="381"/>
      <c r="E10510" s="387"/>
      <c r="F10510" s="389"/>
      <c r="G10510" s="389"/>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customHeight="1" x14ac:dyDescent="0.2">
      <c r="A10511" s="279"/>
      <c r="B10511" s="108"/>
      <c r="C10511" s="267" t="s">
        <v>604</v>
      </c>
      <c r="D10511" s="109"/>
      <c r="E10511" s="110"/>
      <c r="F10511" s="111"/>
      <c r="G10511" s="280"/>
    </row>
    <row r="10512" spans="1:123" s="218" customFormat="1"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1">
        <f>ROUND(E10512*F10512,2)</f>
        <v>0</v>
      </c>
    </row>
    <row r="10513" spans="1:7" s="218" customFormat="1"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1">
        <f t="shared" ref="G10513:G10525" si="3155">ROUND(E10513*F10513,2)</f>
        <v>0</v>
      </c>
    </row>
    <row r="10514" spans="1:7" s="218" customFormat="1" ht="24" customHeight="1" x14ac:dyDescent="0.2">
      <c r="A10514" s="213" t="str">
        <f t="shared" si="3151"/>
        <v/>
      </c>
      <c r="B10514" s="211" t="str">
        <f t="shared" si="3154"/>
        <v/>
      </c>
      <c r="C10514" s="212"/>
      <c r="D10514" s="213" t="str">
        <f t="shared" si="3152"/>
        <v/>
      </c>
      <c r="E10514" s="214"/>
      <c r="F10514" s="215">
        <f t="shared" si="3153"/>
        <v>0</v>
      </c>
      <c r="G10514" s="281">
        <f t="shared" si="3155"/>
        <v>0</v>
      </c>
    </row>
    <row r="10515" spans="1:7" s="218" customFormat="1" ht="24" customHeight="1" x14ac:dyDescent="0.2">
      <c r="A10515" s="213" t="str">
        <f t="shared" si="3151"/>
        <v/>
      </c>
      <c r="B10515" s="211" t="str">
        <f t="shared" si="3154"/>
        <v/>
      </c>
      <c r="C10515" s="212"/>
      <c r="D10515" s="213" t="str">
        <f t="shared" si="3152"/>
        <v/>
      </c>
      <c r="E10515" s="214"/>
      <c r="F10515" s="215">
        <f t="shared" si="3153"/>
        <v>0</v>
      </c>
      <c r="G10515" s="281">
        <f t="shared" si="3155"/>
        <v>0</v>
      </c>
    </row>
    <row r="10516" spans="1:7" s="218" customFormat="1" ht="24" customHeight="1" x14ac:dyDescent="0.2">
      <c r="A10516" s="213" t="str">
        <f t="shared" si="3151"/>
        <v/>
      </c>
      <c r="B10516" s="211" t="str">
        <f t="shared" si="3154"/>
        <v/>
      </c>
      <c r="C10516" s="212"/>
      <c r="D10516" s="213" t="str">
        <f t="shared" si="3152"/>
        <v/>
      </c>
      <c r="E10516" s="214"/>
      <c r="F10516" s="215">
        <f t="shared" si="3153"/>
        <v>0</v>
      </c>
      <c r="G10516" s="281">
        <f t="shared" si="3155"/>
        <v>0</v>
      </c>
    </row>
    <row r="10517" spans="1:7" s="218" customFormat="1" ht="24" customHeight="1" x14ac:dyDescent="0.2">
      <c r="A10517" s="213" t="str">
        <f t="shared" si="3151"/>
        <v/>
      </c>
      <c r="B10517" s="211" t="str">
        <f t="shared" si="3154"/>
        <v/>
      </c>
      <c r="C10517" s="212"/>
      <c r="D10517" s="213" t="str">
        <f t="shared" si="3152"/>
        <v/>
      </c>
      <c r="E10517" s="214"/>
      <c r="F10517" s="215">
        <f t="shared" si="3153"/>
        <v>0</v>
      </c>
      <c r="G10517" s="281">
        <f t="shared" si="3155"/>
        <v>0</v>
      </c>
    </row>
    <row r="10518" spans="1:7" s="218" customFormat="1" ht="24" customHeight="1" x14ac:dyDescent="0.2">
      <c r="A10518" s="213" t="str">
        <f t="shared" si="3151"/>
        <v/>
      </c>
      <c r="B10518" s="211" t="str">
        <f t="shared" si="3154"/>
        <v/>
      </c>
      <c r="C10518" s="212"/>
      <c r="D10518" s="213" t="str">
        <f t="shared" si="3152"/>
        <v/>
      </c>
      <c r="E10518" s="214"/>
      <c r="F10518" s="215">
        <f t="shared" si="3153"/>
        <v>0</v>
      </c>
      <c r="G10518" s="281">
        <f t="shared" si="3155"/>
        <v>0</v>
      </c>
    </row>
    <row r="10519" spans="1:7" s="218" customFormat="1" ht="24" customHeight="1" x14ac:dyDescent="0.2">
      <c r="A10519" s="213" t="str">
        <f t="shared" si="3151"/>
        <v/>
      </c>
      <c r="B10519" s="211" t="str">
        <f t="shared" si="3154"/>
        <v/>
      </c>
      <c r="C10519" s="212"/>
      <c r="D10519" s="213" t="str">
        <f t="shared" si="3152"/>
        <v/>
      </c>
      <c r="E10519" s="214"/>
      <c r="F10519" s="215">
        <f t="shared" si="3153"/>
        <v>0</v>
      </c>
      <c r="G10519" s="281">
        <f t="shared" si="3155"/>
        <v>0</v>
      </c>
    </row>
    <row r="10520" spans="1:7" s="218" customFormat="1" ht="24" customHeight="1" x14ac:dyDescent="0.2">
      <c r="A10520" s="213" t="str">
        <f t="shared" si="3151"/>
        <v/>
      </c>
      <c r="B10520" s="211" t="str">
        <f t="shared" si="3154"/>
        <v/>
      </c>
      <c r="C10520" s="212"/>
      <c r="D10520" s="213" t="str">
        <f t="shared" si="3152"/>
        <v/>
      </c>
      <c r="E10520" s="214"/>
      <c r="F10520" s="215">
        <f t="shared" si="3153"/>
        <v>0</v>
      </c>
      <c r="G10520" s="281">
        <f t="shared" si="3155"/>
        <v>0</v>
      </c>
    </row>
    <row r="10521" spans="1:7" s="218" customFormat="1" ht="24" customHeight="1" x14ac:dyDescent="0.2">
      <c r="A10521" s="213" t="str">
        <f t="shared" si="3151"/>
        <v/>
      </c>
      <c r="B10521" s="211" t="str">
        <f t="shared" si="3154"/>
        <v/>
      </c>
      <c r="C10521" s="212"/>
      <c r="D10521" s="213" t="str">
        <f t="shared" si="3152"/>
        <v/>
      </c>
      <c r="E10521" s="214"/>
      <c r="F10521" s="215">
        <f t="shared" si="3153"/>
        <v>0</v>
      </c>
      <c r="G10521" s="281">
        <f t="shared" si="3155"/>
        <v>0</v>
      </c>
    </row>
    <row r="10522" spans="1:7" s="218" customFormat="1" ht="24" customHeight="1" x14ac:dyDescent="0.2">
      <c r="A10522" s="213" t="str">
        <f t="shared" si="3151"/>
        <v/>
      </c>
      <c r="B10522" s="211" t="str">
        <f t="shared" si="3154"/>
        <v/>
      </c>
      <c r="C10522" s="212"/>
      <c r="D10522" s="213" t="str">
        <f t="shared" si="3152"/>
        <v/>
      </c>
      <c r="E10522" s="214"/>
      <c r="F10522" s="215">
        <f t="shared" si="3153"/>
        <v>0</v>
      </c>
      <c r="G10522" s="281">
        <f t="shared" si="3155"/>
        <v>0</v>
      </c>
    </row>
    <row r="10523" spans="1:7" s="218" customFormat="1" ht="24" customHeight="1" x14ac:dyDescent="0.2">
      <c r="A10523" s="213" t="str">
        <f t="shared" si="3151"/>
        <v/>
      </c>
      <c r="B10523" s="211" t="str">
        <f t="shared" si="3154"/>
        <v/>
      </c>
      <c r="C10523" s="212"/>
      <c r="D10523" s="213" t="str">
        <f t="shared" si="3152"/>
        <v/>
      </c>
      <c r="E10523" s="214"/>
      <c r="F10523" s="215">
        <f t="shared" si="3153"/>
        <v>0</v>
      </c>
      <c r="G10523" s="281">
        <f t="shared" si="3155"/>
        <v>0</v>
      </c>
    </row>
    <row r="10524" spans="1:7" s="218" customFormat="1" ht="24" customHeight="1" x14ac:dyDescent="0.2">
      <c r="A10524" s="213" t="str">
        <f t="shared" si="3151"/>
        <v/>
      </c>
      <c r="B10524" s="211" t="str">
        <f t="shared" si="3154"/>
        <v/>
      </c>
      <c r="C10524" s="212"/>
      <c r="D10524" s="213" t="str">
        <f t="shared" si="3152"/>
        <v/>
      </c>
      <c r="E10524" s="214"/>
      <c r="F10524" s="215">
        <f t="shared" si="3153"/>
        <v>0</v>
      </c>
      <c r="G10524" s="281">
        <f t="shared" si="3155"/>
        <v>0</v>
      </c>
    </row>
    <row r="10525" spans="1:7" s="218" customFormat="1" ht="24" customHeight="1" x14ac:dyDescent="0.2">
      <c r="A10525" s="213" t="str">
        <f t="shared" si="3151"/>
        <v/>
      </c>
      <c r="B10525" s="211" t="str">
        <f t="shared" si="3154"/>
        <v/>
      </c>
      <c r="C10525" s="212"/>
      <c r="D10525" s="213" t="str">
        <f t="shared" si="3152"/>
        <v/>
      </c>
      <c r="E10525" s="214"/>
      <c r="F10525" s="216">
        <f t="shared" si="3153"/>
        <v>0</v>
      </c>
      <c r="G10525" s="281">
        <f t="shared" si="3155"/>
        <v>0</v>
      </c>
    </row>
    <row r="10526" spans="1:7" ht="24" customHeight="1" x14ac:dyDescent="0.2">
      <c r="A10526" s="282"/>
      <c r="B10526" s="95"/>
      <c r="C10526" s="95"/>
      <c r="D10526" s="101"/>
      <c r="E10526" s="102"/>
      <c r="F10526" s="268" t="s">
        <v>31</v>
      </c>
      <c r="G10526" s="283">
        <f>SUBTOTAL(9,G10512:G10525)</f>
        <v>0</v>
      </c>
    </row>
    <row r="10527" spans="1:7" ht="24" customHeight="1" x14ac:dyDescent="0.2">
      <c r="A10527" s="282"/>
      <c r="B10527" s="95"/>
      <c r="C10527" s="266" t="s">
        <v>605</v>
      </c>
      <c r="D10527" s="101"/>
      <c r="E10527" s="102"/>
      <c r="F10527" s="103"/>
      <c r="G10527" s="284"/>
    </row>
    <row r="10528" spans="1:7" s="218" customFormat="1"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1">
        <f>ROUND(E10528*F10528,2)</f>
        <v>0</v>
      </c>
    </row>
    <row r="10529" spans="1:7" s="218" customFormat="1" ht="24" customHeight="1" x14ac:dyDescent="0.2">
      <c r="A10529" s="213" t="str">
        <f t="shared" si="3156"/>
        <v/>
      </c>
      <c r="B10529" s="211">
        <f t="shared" si="3157"/>
        <v>0</v>
      </c>
      <c r="C10529" s="212"/>
      <c r="D10529" s="213" t="str">
        <f t="shared" si="3158"/>
        <v/>
      </c>
      <c r="E10529" s="214"/>
      <c r="F10529" s="217">
        <f t="shared" si="3159"/>
        <v>0</v>
      </c>
      <c r="G10529" s="281">
        <f>ROUND(E10529*F10529,2)</f>
        <v>0</v>
      </c>
    </row>
    <row r="10530" spans="1:7" s="218" customFormat="1" ht="24" customHeight="1" x14ac:dyDescent="0.2">
      <c r="A10530" s="213" t="str">
        <f t="shared" si="3156"/>
        <v/>
      </c>
      <c r="B10530" s="211">
        <f t="shared" si="3157"/>
        <v>0</v>
      </c>
      <c r="C10530" s="212"/>
      <c r="D10530" s="213" t="str">
        <f t="shared" si="3158"/>
        <v/>
      </c>
      <c r="E10530" s="214"/>
      <c r="F10530" s="217">
        <f t="shared" si="3159"/>
        <v>0</v>
      </c>
      <c r="G10530" s="281">
        <f t="shared" ref="G10530:G10535" si="3160">ROUND(E10530*F10530,2)</f>
        <v>0</v>
      </c>
    </row>
    <row r="10531" spans="1:7" s="218" customFormat="1" ht="24" customHeight="1" x14ac:dyDescent="0.2">
      <c r="A10531" s="213" t="str">
        <f t="shared" si="3156"/>
        <v/>
      </c>
      <c r="B10531" s="211">
        <f t="shared" si="3157"/>
        <v>0</v>
      </c>
      <c r="C10531" s="212"/>
      <c r="D10531" s="213" t="str">
        <f t="shared" si="3158"/>
        <v/>
      </c>
      <c r="E10531" s="214"/>
      <c r="F10531" s="217">
        <f t="shared" si="3159"/>
        <v>0</v>
      </c>
      <c r="G10531" s="281">
        <f t="shared" si="3160"/>
        <v>0</v>
      </c>
    </row>
    <row r="10532" spans="1:7" s="218" customFormat="1" ht="24" customHeight="1" x14ac:dyDescent="0.2">
      <c r="A10532" s="213" t="str">
        <f t="shared" si="3156"/>
        <v/>
      </c>
      <c r="B10532" s="211">
        <f t="shared" si="3157"/>
        <v>0</v>
      </c>
      <c r="C10532" s="212"/>
      <c r="D10532" s="213" t="str">
        <f t="shared" si="3158"/>
        <v/>
      </c>
      <c r="E10532" s="214"/>
      <c r="F10532" s="215">
        <f t="shared" si="3159"/>
        <v>0</v>
      </c>
      <c r="G10532" s="281">
        <f t="shared" si="3160"/>
        <v>0</v>
      </c>
    </row>
    <row r="10533" spans="1:7" s="218" customFormat="1" ht="24" customHeight="1" x14ac:dyDescent="0.2">
      <c r="A10533" s="213" t="str">
        <f t="shared" si="3156"/>
        <v/>
      </c>
      <c r="B10533" s="211">
        <f t="shared" si="3157"/>
        <v>0</v>
      </c>
      <c r="C10533" s="212"/>
      <c r="D10533" s="213" t="str">
        <f t="shared" si="3158"/>
        <v/>
      </c>
      <c r="E10533" s="214"/>
      <c r="F10533" s="215">
        <f t="shared" si="3159"/>
        <v>0</v>
      </c>
      <c r="G10533" s="281">
        <f t="shared" si="3160"/>
        <v>0</v>
      </c>
    </row>
    <row r="10534" spans="1:7" s="218" customFormat="1" ht="24" customHeight="1" x14ac:dyDescent="0.2">
      <c r="A10534" s="213" t="str">
        <f t="shared" si="3156"/>
        <v/>
      </c>
      <c r="B10534" s="211">
        <f t="shared" si="3157"/>
        <v>0</v>
      </c>
      <c r="C10534" s="212"/>
      <c r="D10534" s="213" t="str">
        <f t="shared" si="3158"/>
        <v/>
      </c>
      <c r="E10534" s="214"/>
      <c r="F10534" s="215">
        <f t="shared" si="3159"/>
        <v>0</v>
      </c>
      <c r="G10534" s="281">
        <f t="shared" si="3160"/>
        <v>0</v>
      </c>
    </row>
    <row r="10535" spans="1:7" s="218" customFormat="1" ht="24" customHeight="1" x14ac:dyDescent="0.2">
      <c r="A10535" s="213" t="str">
        <f t="shared" si="3156"/>
        <v/>
      </c>
      <c r="B10535" s="211">
        <f t="shared" si="3157"/>
        <v>0</v>
      </c>
      <c r="C10535" s="212"/>
      <c r="D10535" s="213" t="str">
        <f t="shared" si="3158"/>
        <v/>
      </c>
      <c r="E10535" s="214"/>
      <c r="F10535" s="215">
        <f t="shared" si="3159"/>
        <v>0</v>
      </c>
      <c r="G10535" s="281">
        <f t="shared" si="3160"/>
        <v>0</v>
      </c>
    </row>
    <row r="10536" spans="1:7" ht="24" customHeight="1" x14ac:dyDescent="0.2">
      <c r="A10536" s="282"/>
      <c r="B10536" s="95"/>
      <c r="C10536" s="95"/>
      <c r="D10536" s="101"/>
      <c r="E10536" s="102"/>
      <c r="F10536" s="268" t="s">
        <v>32</v>
      </c>
      <c r="G10536" s="283">
        <f>SUBTOTAL(9,G10528:G10535)</f>
        <v>0</v>
      </c>
    </row>
    <row r="10537" spans="1:7" ht="24" customHeight="1" x14ac:dyDescent="0.2">
      <c r="A10537" s="282"/>
      <c r="B10537" s="95"/>
      <c r="C10537" s="266" t="s">
        <v>606</v>
      </c>
      <c r="D10537" s="101"/>
      <c r="E10537" s="102"/>
      <c r="F10537" s="103"/>
      <c r="G10537" s="284"/>
    </row>
    <row r="10538" spans="1:7" s="218" customFormat="1"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1">
        <f t="shared" ref="G10538:G10546" si="3165">ROUND(E10538*F10538,2)</f>
        <v>0</v>
      </c>
    </row>
    <row r="10539" spans="1:7" s="218" customFormat="1" ht="24" customHeight="1" x14ac:dyDescent="0.2">
      <c r="A10539" s="213" t="str">
        <f t="shared" si="3161"/>
        <v/>
      </c>
      <c r="B10539" s="211" t="str">
        <f t="shared" si="3162"/>
        <v/>
      </c>
      <c r="C10539" s="212"/>
      <c r="D10539" s="213" t="str">
        <f t="shared" si="3163"/>
        <v/>
      </c>
      <c r="E10539" s="214"/>
      <c r="F10539" s="215">
        <f t="shared" si="3164"/>
        <v>0</v>
      </c>
      <c r="G10539" s="281">
        <f t="shared" si="3165"/>
        <v>0</v>
      </c>
    </row>
    <row r="10540" spans="1:7" s="218" customFormat="1" ht="24" customHeight="1" x14ac:dyDescent="0.2">
      <c r="A10540" s="213" t="str">
        <f t="shared" si="3161"/>
        <v/>
      </c>
      <c r="B10540" s="211" t="str">
        <f t="shared" si="3162"/>
        <v/>
      </c>
      <c r="C10540" s="212"/>
      <c r="D10540" s="213" t="str">
        <f t="shared" si="3163"/>
        <v/>
      </c>
      <c r="E10540" s="214"/>
      <c r="F10540" s="215">
        <f t="shared" si="3164"/>
        <v>0</v>
      </c>
      <c r="G10540" s="281">
        <f t="shared" si="3165"/>
        <v>0</v>
      </c>
    </row>
    <row r="10541" spans="1:7" s="218" customFormat="1" ht="24" customHeight="1" x14ac:dyDescent="0.2">
      <c r="A10541" s="213" t="str">
        <f t="shared" si="3161"/>
        <v/>
      </c>
      <c r="B10541" s="211" t="str">
        <f t="shared" si="3162"/>
        <v/>
      </c>
      <c r="C10541" s="212"/>
      <c r="D10541" s="213" t="str">
        <f t="shared" si="3163"/>
        <v/>
      </c>
      <c r="E10541" s="214"/>
      <c r="F10541" s="215">
        <f t="shared" si="3164"/>
        <v>0</v>
      </c>
      <c r="G10541" s="281">
        <f t="shared" si="3165"/>
        <v>0</v>
      </c>
    </row>
    <row r="10542" spans="1:7" s="218" customFormat="1" ht="24" customHeight="1" x14ac:dyDescent="0.2">
      <c r="A10542" s="213" t="str">
        <f t="shared" si="3161"/>
        <v/>
      </c>
      <c r="B10542" s="211" t="str">
        <f t="shared" si="3162"/>
        <v/>
      </c>
      <c r="C10542" s="212"/>
      <c r="D10542" s="213" t="str">
        <f t="shared" si="3163"/>
        <v/>
      </c>
      <c r="E10542" s="214"/>
      <c r="F10542" s="215">
        <f t="shared" si="3164"/>
        <v>0</v>
      </c>
      <c r="G10542" s="281">
        <f t="shared" si="3165"/>
        <v>0</v>
      </c>
    </row>
    <row r="10543" spans="1:7" s="218" customFormat="1" ht="24" customHeight="1" x14ac:dyDescent="0.2">
      <c r="A10543" s="213" t="str">
        <f t="shared" si="3161"/>
        <v/>
      </c>
      <c r="B10543" s="211" t="str">
        <f t="shared" si="3162"/>
        <v/>
      </c>
      <c r="C10543" s="212"/>
      <c r="D10543" s="213" t="str">
        <f t="shared" si="3163"/>
        <v/>
      </c>
      <c r="E10543" s="214"/>
      <c r="F10543" s="215">
        <f t="shared" si="3164"/>
        <v>0</v>
      </c>
      <c r="G10543" s="281">
        <f t="shared" si="3165"/>
        <v>0</v>
      </c>
    </row>
    <row r="10544" spans="1:7" s="218" customFormat="1" ht="24" customHeight="1" x14ac:dyDescent="0.2">
      <c r="A10544" s="213" t="str">
        <f t="shared" si="3161"/>
        <v/>
      </c>
      <c r="B10544" s="211" t="str">
        <f t="shared" si="3162"/>
        <v/>
      </c>
      <c r="C10544" s="212"/>
      <c r="D10544" s="213" t="str">
        <f t="shared" si="3163"/>
        <v/>
      </c>
      <c r="E10544" s="214"/>
      <c r="F10544" s="215">
        <f t="shared" si="3164"/>
        <v>0</v>
      </c>
      <c r="G10544" s="281">
        <f t="shared" si="3165"/>
        <v>0</v>
      </c>
    </row>
    <row r="10545" spans="1:123" s="218" customFormat="1" ht="24" customHeight="1" x14ac:dyDescent="0.2">
      <c r="A10545" s="213" t="str">
        <f t="shared" si="3161"/>
        <v/>
      </c>
      <c r="B10545" s="211" t="str">
        <f t="shared" si="3162"/>
        <v/>
      </c>
      <c r="C10545" s="212"/>
      <c r="D10545" s="213" t="str">
        <f t="shared" si="3163"/>
        <v/>
      </c>
      <c r="E10545" s="214"/>
      <c r="F10545" s="215">
        <f t="shared" si="3164"/>
        <v>0</v>
      </c>
      <c r="G10545" s="281">
        <f t="shared" si="3165"/>
        <v>0</v>
      </c>
    </row>
    <row r="10546" spans="1:123" s="218" customFormat="1" ht="24" customHeight="1" x14ac:dyDescent="0.2">
      <c r="A10546" s="213" t="str">
        <f t="shared" si="3161"/>
        <v/>
      </c>
      <c r="B10546" s="211" t="str">
        <f t="shared" si="3162"/>
        <v/>
      </c>
      <c r="C10546" s="212"/>
      <c r="D10546" s="213" t="str">
        <f t="shared" si="3163"/>
        <v/>
      </c>
      <c r="E10546" s="214"/>
      <c r="F10546" s="215">
        <f t="shared" si="3164"/>
        <v>0</v>
      </c>
      <c r="G10546" s="281">
        <f t="shared" si="3165"/>
        <v>0</v>
      </c>
    </row>
    <row r="10547" spans="1:123" ht="24" customHeight="1" x14ac:dyDescent="0.2">
      <c r="A10547" s="285"/>
      <c r="B10547" s="101"/>
      <c r="C10547" s="95"/>
      <c r="D10547" s="101"/>
      <c r="E10547" s="102"/>
      <c r="F10547" s="268" t="s">
        <v>33</v>
      </c>
      <c r="G10547" s="283">
        <f>SUBTOTAL(9,G10538:G10546)</f>
        <v>0</v>
      </c>
    </row>
    <row r="10548" spans="1:123" ht="24" customHeight="1" x14ac:dyDescent="0.2">
      <c r="A10548" s="286"/>
      <c r="B10548" s="101"/>
      <c r="C10548" s="95"/>
      <c r="D10548" s="101"/>
      <c r="E10548" s="102"/>
      <c r="F10548" s="103"/>
      <c r="G10548" s="284"/>
    </row>
    <row r="10549" spans="1:123" ht="24" customHeight="1" x14ac:dyDescent="0.2">
      <c r="A10549" s="287" t="str">
        <f>B10507</f>
        <v/>
      </c>
      <c r="B10549" s="288" t="str">
        <f>C10507</f>
        <v/>
      </c>
      <c r="C10549" s="109"/>
      <c r="D10549" s="109" t="s">
        <v>34</v>
      </c>
      <c r="E10549" s="110"/>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7" t="str">
        <f>Comitente</f>
        <v>CA.ME. SAN JUAN SOCIEDAD DEL ESTADO</v>
      </c>
      <c r="C10552" s="92"/>
      <c r="D10552" s="98"/>
      <c r="E10552" s="98"/>
      <c r="F10552" s="99"/>
      <c r="G10552" s="273"/>
    </row>
    <row r="10553" spans="1:123" ht="24" customHeight="1" x14ac:dyDescent="0.2">
      <c r="A10553" s="272" t="s">
        <v>603</v>
      </c>
      <c r="B10553" s="97">
        <f>Contratista</f>
        <v>0</v>
      </c>
      <c r="C10553" s="93"/>
      <c r="D10553" s="93"/>
      <c r="E10553" s="93"/>
      <c r="F10553" s="100"/>
      <c r="G10553" s="274"/>
    </row>
    <row r="10554" spans="1:123" ht="24" customHeight="1" x14ac:dyDescent="0.2">
      <c r="A10554" s="272" t="s">
        <v>24</v>
      </c>
      <c r="B10554" s="97" t="str">
        <f>Obra</f>
        <v>CIERRE PERIMETRAL - OBRA CIVIL Ca.Me. SAN JUAN S.E.</v>
      </c>
      <c r="C10554" s="93"/>
      <c r="D10554" s="93"/>
      <c r="E10554" s="93"/>
      <c r="F10554" s="100" t="s">
        <v>38</v>
      </c>
      <c r="G10554" s="275">
        <f>Fecha_Base</f>
        <v>44711</v>
      </c>
    </row>
    <row r="10555" spans="1:123" ht="24" customHeight="1" x14ac:dyDescent="0.2">
      <c r="A10555" s="276" t="s">
        <v>601</v>
      </c>
      <c r="B10555" s="94" t="str">
        <f>Ubicación</f>
        <v>DEPARTAMENTO SARMIENTO</v>
      </c>
      <c r="C10555" s="94"/>
      <c r="D10555" s="101"/>
      <c r="E10555" s="102"/>
      <c r="F10555" s="103"/>
      <c r="G10555" s="277"/>
    </row>
    <row r="10556" spans="1:123" ht="24" customHeight="1" x14ac:dyDescent="0.2">
      <c r="A10556" s="276" t="s">
        <v>39</v>
      </c>
      <c r="B10556" s="104" t="str">
        <f>IFERROR(VALUE(LEFT(B10557,FIND(".",B10557)-1)),"")</f>
        <v/>
      </c>
      <c r="C10556" s="95" t="str">
        <f>IFERROR(VLOOKUP(B10556,Tabla_CyP,2,FALSE),"")</f>
        <v/>
      </c>
      <c r="D10556" s="95"/>
      <c r="E10556" s="102"/>
      <c r="F10556" s="103"/>
      <c r="G10556" s="277"/>
    </row>
    <row r="10557" spans="1:123" ht="24" customHeight="1" x14ac:dyDescent="0.2">
      <c r="A10557" s="276" t="s">
        <v>25</v>
      </c>
      <c r="B10557" s="105" t="str">
        <f>IFERROR(VLOOKUP(COUNTIF($A$1:A10557,"ANALISIS DE PRECIOS"),Tabla_NumeroItem,2,FALSE),"")</f>
        <v/>
      </c>
      <c r="C10557" s="95" t="str">
        <f>IFERROR(VLOOKUP(B10557,Tabla_CyP,2,FALSE),"")</f>
        <v/>
      </c>
      <c r="D10557" s="101"/>
      <c r="E10557" s="102"/>
      <c r="F10557" s="100" t="s">
        <v>26</v>
      </c>
      <c r="G10557" s="278" t="str">
        <f>IFERROR(VLOOKUP(B10557,Tabla_CyP,4,FALSE),"")</f>
        <v/>
      </c>
    </row>
    <row r="10558" spans="1:123" ht="24" customHeight="1" x14ac:dyDescent="0.2">
      <c r="A10558" s="276"/>
      <c r="B10558" s="94"/>
      <c r="C10558" s="95"/>
      <c r="D10558" s="101"/>
      <c r="E10558" s="102"/>
      <c r="F10558" s="103"/>
      <c r="G10558" s="277"/>
    </row>
    <row r="10559" spans="1:123" ht="24" customHeight="1" x14ac:dyDescent="0.2">
      <c r="A10559" s="378" t="s">
        <v>507</v>
      </c>
      <c r="B10559" s="379"/>
      <c r="C10559" s="380" t="s">
        <v>0</v>
      </c>
      <c r="D10559" s="380" t="s">
        <v>27</v>
      </c>
      <c r="E10559" s="386" t="s">
        <v>28</v>
      </c>
      <c r="F10559" s="388" t="s">
        <v>29</v>
      </c>
      <c r="G10559" s="388" t="s">
        <v>30</v>
      </c>
    </row>
    <row r="10560" spans="1:123" s="107" customFormat="1" ht="24" customHeight="1" x14ac:dyDescent="0.2">
      <c r="A10560" s="106" t="s">
        <v>508</v>
      </c>
      <c r="B10560" s="106" t="s">
        <v>509</v>
      </c>
      <c r="C10560" s="381"/>
      <c r="D10560" s="381"/>
      <c r="E10560" s="387"/>
      <c r="F10560" s="389"/>
      <c r="G10560" s="389"/>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customHeight="1" x14ac:dyDescent="0.2">
      <c r="A10561" s="279"/>
      <c r="B10561" s="108"/>
      <c r="C10561" s="267" t="s">
        <v>604</v>
      </c>
      <c r="D10561" s="109"/>
      <c r="E10561" s="110"/>
      <c r="F10561" s="111"/>
      <c r="G10561" s="280"/>
    </row>
    <row r="10562" spans="1:7" s="218" customFormat="1"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1">
        <f>ROUND(E10562*F10562,2)</f>
        <v>0</v>
      </c>
    </row>
    <row r="10563" spans="1:7" s="218" customFormat="1"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1">
        <f t="shared" ref="G10563:G10575" si="3170">ROUND(E10563*F10563,2)</f>
        <v>0</v>
      </c>
    </row>
    <row r="10564" spans="1:7" s="218" customFormat="1" ht="24" customHeight="1" x14ac:dyDescent="0.2">
      <c r="A10564" s="213" t="str">
        <f t="shared" si="3166"/>
        <v/>
      </c>
      <c r="B10564" s="211" t="str">
        <f t="shared" si="3169"/>
        <v/>
      </c>
      <c r="C10564" s="212"/>
      <c r="D10564" s="213" t="str">
        <f t="shared" si="3167"/>
        <v/>
      </c>
      <c r="E10564" s="214"/>
      <c r="F10564" s="215">
        <f t="shared" si="3168"/>
        <v>0</v>
      </c>
      <c r="G10564" s="281">
        <f t="shared" si="3170"/>
        <v>0</v>
      </c>
    </row>
    <row r="10565" spans="1:7" s="218" customFormat="1" ht="24" customHeight="1" x14ac:dyDescent="0.2">
      <c r="A10565" s="213" t="str">
        <f t="shared" si="3166"/>
        <v/>
      </c>
      <c r="B10565" s="211" t="str">
        <f t="shared" si="3169"/>
        <v/>
      </c>
      <c r="C10565" s="212"/>
      <c r="D10565" s="213" t="str">
        <f t="shared" si="3167"/>
        <v/>
      </c>
      <c r="E10565" s="214"/>
      <c r="F10565" s="215">
        <f t="shared" si="3168"/>
        <v>0</v>
      </c>
      <c r="G10565" s="281">
        <f t="shared" si="3170"/>
        <v>0</v>
      </c>
    </row>
    <row r="10566" spans="1:7" s="218" customFormat="1" ht="24" customHeight="1" x14ac:dyDescent="0.2">
      <c r="A10566" s="213" t="str">
        <f t="shared" si="3166"/>
        <v/>
      </c>
      <c r="B10566" s="211" t="str">
        <f t="shared" si="3169"/>
        <v/>
      </c>
      <c r="C10566" s="212"/>
      <c r="D10566" s="213" t="str">
        <f t="shared" si="3167"/>
        <v/>
      </c>
      <c r="E10566" s="214"/>
      <c r="F10566" s="215">
        <f t="shared" si="3168"/>
        <v>0</v>
      </c>
      <c r="G10566" s="281">
        <f t="shared" si="3170"/>
        <v>0</v>
      </c>
    </row>
    <row r="10567" spans="1:7" s="218" customFormat="1" ht="24" customHeight="1" x14ac:dyDescent="0.2">
      <c r="A10567" s="213" t="str">
        <f t="shared" si="3166"/>
        <v/>
      </c>
      <c r="B10567" s="211" t="str">
        <f t="shared" si="3169"/>
        <v/>
      </c>
      <c r="C10567" s="212"/>
      <c r="D10567" s="213" t="str">
        <f t="shared" si="3167"/>
        <v/>
      </c>
      <c r="E10567" s="214"/>
      <c r="F10567" s="215">
        <f t="shared" si="3168"/>
        <v>0</v>
      </c>
      <c r="G10567" s="281">
        <f t="shared" si="3170"/>
        <v>0</v>
      </c>
    </row>
    <row r="10568" spans="1:7" s="218" customFormat="1" ht="24" customHeight="1" x14ac:dyDescent="0.2">
      <c r="A10568" s="213" t="str">
        <f t="shared" si="3166"/>
        <v/>
      </c>
      <c r="B10568" s="211" t="str">
        <f t="shared" si="3169"/>
        <v/>
      </c>
      <c r="C10568" s="212"/>
      <c r="D10568" s="213" t="str">
        <f t="shared" si="3167"/>
        <v/>
      </c>
      <c r="E10568" s="214"/>
      <c r="F10568" s="215">
        <f t="shared" si="3168"/>
        <v>0</v>
      </c>
      <c r="G10568" s="281">
        <f t="shared" si="3170"/>
        <v>0</v>
      </c>
    </row>
    <row r="10569" spans="1:7" s="218" customFormat="1" ht="24" customHeight="1" x14ac:dyDescent="0.2">
      <c r="A10569" s="213" t="str">
        <f t="shared" si="3166"/>
        <v/>
      </c>
      <c r="B10569" s="211" t="str">
        <f t="shared" si="3169"/>
        <v/>
      </c>
      <c r="C10569" s="212"/>
      <c r="D10569" s="213" t="str">
        <f t="shared" si="3167"/>
        <v/>
      </c>
      <c r="E10569" s="214"/>
      <c r="F10569" s="215">
        <f t="shared" si="3168"/>
        <v>0</v>
      </c>
      <c r="G10569" s="281">
        <f t="shared" si="3170"/>
        <v>0</v>
      </c>
    </row>
    <row r="10570" spans="1:7" s="218" customFormat="1" ht="24" customHeight="1" x14ac:dyDescent="0.2">
      <c r="A10570" s="213" t="str">
        <f t="shared" si="3166"/>
        <v/>
      </c>
      <c r="B10570" s="211" t="str">
        <f t="shared" si="3169"/>
        <v/>
      </c>
      <c r="C10570" s="212"/>
      <c r="D10570" s="213" t="str">
        <f t="shared" si="3167"/>
        <v/>
      </c>
      <c r="E10570" s="214"/>
      <c r="F10570" s="215">
        <f t="shared" si="3168"/>
        <v>0</v>
      </c>
      <c r="G10570" s="281">
        <f t="shared" si="3170"/>
        <v>0</v>
      </c>
    </row>
    <row r="10571" spans="1:7" s="218" customFormat="1" ht="24" customHeight="1" x14ac:dyDescent="0.2">
      <c r="A10571" s="213" t="str">
        <f t="shared" si="3166"/>
        <v/>
      </c>
      <c r="B10571" s="211" t="str">
        <f t="shared" si="3169"/>
        <v/>
      </c>
      <c r="C10571" s="212"/>
      <c r="D10571" s="213" t="str">
        <f t="shared" si="3167"/>
        <v/>
      </c>
      <c r="E10571" s="214"/>
      <c r="F10571" s="215">
        <f t="shared" si="3168"/>
        <v>0</v>
      </c>
      <c r="G10571" s="281">
        <f t="shared" si="3170"/>
        <v>0</v>
      </c>
    </row>
    <row r="10572" spans="1:7" s="218" customFormat="1" ht="24" customHeight="1" x14ac:dyDescent="0.2">
      <c r="A10572" s="213" t="str">
        <f t="shared" si="3166"/>
        <v/>
      </c>
      <c r="B10572" s="211" t="str">
        <f t="shared" si="3169"/>
        <v/>
      </c>
      <c r="C10572" s="212"/>
      <c r="D10572" s="213" t="str">
        <f t="shared" si="3167"/>
        <v/>
      </c>
      <c r="E10572" s="214"/>
      <c r="F10572" s="215">
        <f t="shared" si="3168"/>
        <v>0</v>
      </c>
      <c r="G10572" s="281">
        <f t="shared" si="3170"/>
        <v>0</v>
      </c>
    </row>
    <row r="10573" spans="1:7" s="218" customFormat="1" ht="24" customHeight="1" x14ac:dyDescent="0.2">
      <c r="A10573" s="213" t="str">
        <f t="shared" si="3166"/>
        <v/>
      </c>
      <c r="B10573" s="211" t="str">
        <f t="shared" si="3169"/>
        <v/>
      </c>
      <c r="C10573" s="212"/>
      <c r="D10573" s="213" t="str">
        <f t="shared" si="3167"/>
        <v/>
      </c>
      <c r="E10573" s="214"/>
      <c r="F10573" s="215">
        <f t="shared" si="3168"/>
        <v>0</v>
      </c>
      <c r="G10573" s="281">
        <f t="shared" si="3170"/>
        <v>0</v>
      </c>
    </row>
    <row r="10574" spans="1:7" s="218" customFormat="1" ht="24" customHeight="1" x14ac:dyDescent="0.2">
      <c r="A10574" s="213" t="str">
        <f t="shared" si="3166"/>
        <v/>
      </c>
      <c r="B10574" s="211" t="str">
        <f t="shared" si="3169"/>
        <v/>
      </c>
      <c r="C10574" s="212"/>
      <c r="D10574" s="213" t="str">
        <f t="shared" si="3167"/>
        <v/>
      </c>
      <c r="E10574" s="214"/>
      <c r="F10574" s="215">
        <f t="shared" si="3168"/>
        <v>0</v>
      </c>
      <c r="G10574" s="281">
        <f t="shared" si="3170"/>
        <v>0</v>
      </c>
    </row>
    <row r="10575" spans="1:7" s="218" customFormat="1" ht="24" customHeight="1" x14ac:dyDescent="0.2">
      <c r="A10575" s="213" t="str">
        <f t="shared" si="3166"/>
        <v/>
      </c>
      <c r="B10575" s="211" t="str">
        <f t="shared" si="3169"/>
        <v/>
      </c>
      <c r="C10575" s="212"/>
      <c r="D10575" s="213" t="str">
        <f t="shared" si="3167"/>
        <v/>
      </c>
      <c r="E10575" s="214"/>
      <c r="F10575" s="216">
        <f t="shared" si="3168"/>
        <v>0</v>
      </c>
      <c r="G10575" s="281">
        <f t="shared" si="3170"/>
        <v>0</v>
      </c>
    </row>
    <row r="10576" spans="1:7" ht="24" customHeight="1" x14ac:dyDescent="0.2">
      <c r="A10576" s="282"/>
      <c r="B10576" s="95"/>
      <c r="C10576" s="95"/>
      <c r="D10576" s="101"/>
      <c r="E10576" s="102"/>
      <c r="F10576" s="268" t="s">
        <v>31</v>
      </c>
      <c r="G10576" s="283">
        <f>SUBTOTAL(9,G10562:G10575)</f>
        <v>0</v>
      </c>
    </row>
    <row r="10577" spans="1:7" ht="24" customHeight="1" x14ac:dyDescent="0.2">
      <c r="A10577" s="282"/>
      <c r="B10577" s="95"/>
      <c r="C10577" s="266" t="s">
        <v>605</v>
      </c>
      <c r="D10577" s="101"/>
      <c r="E10577" s="102"/>
      <c r="F10577" s="103"/>
      <c r="G10577" s="284"/>
    </row>
    <row r="10578" spans="1:7" s="218" customFormat="1"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1">
        <f>ROUND(E10578*F10578,2)</f>
        <v>0</v>
      </c>
    </row>
    <row r="10579" spans="1:7" s="218" customFormat="1" ht="24" customHeight="1" x14ac:dyDescent="0.2">
      <c r="A10579" s="213" t="str">
        <f t="shared" si="3171"/>
        <v/>
      </c>
      <c r="B10579" s="211">
        <f t="shared" si="3172"/>
        <v>0</v>
      </c>
      <c r="C10579" s="212"/>
      <c r="D10579" s="213" t="str">
        <f t="shared" si="3173"/>
        <v/>
      </c>
      <c r="E10579" s="214"/>
      <c r="F10579" s="217">
        <f t="shared" si="3174"/>
        <v>0</v>
      </c>
      <c r="G10579" s="281">
        <f>ROUND(E10579*F10579,2)</f>
        <v>0</v>
      </c>
    </row>
    <row r="10580" spans="1:7" s="218" customFormat="1" ht="24" customHeight="1" x14ac:dyDescent="0.2">
      <c r="A10580" s="213" t="str">
        <f t="shared" si="3171"/>
        <v/>
      </c>
      <c r="B10580" s="211">
        <f t="shared" si="3172"/>
        <v>0</v>
      </c>
      <c r="C10580" s="212"/>
      <c r="D10580" s="213" t="str">
        <f t="shared" si="3173"/>
        <v/>
      </c>
      <c r="E10580" s="214"/>
      <c r="F10580" s="217">
        <f t="shared" si="3174"/>
        <v>0</v>
      </c>
      <c r="G10580" s="281">
        <f t="shared" ref="G10580:G10585" si="3175">ROUND(E10580*F10580,2)</f>
        <v>0</v>
      </c>
    </row>
    <row r="10581" spans="1:7" s="218" customFormat="1" ht="24" customHeight="1" x14ac:dyDescent="0.2">
      <c r="A10581" s="213" t="str">
        <f t="shared" si="3171"/>
        <v/>
      </c>
      <c r="B10581" s="211">
        <f t="shared" si="3172"/>
        <v>0</v>
      </c>
      <c r="C10581" s="212"/>
      <c r="D10581" s="213" t="str">
        <f t="shared" si="3173"/>
        <v/>
      </c>
      <c r="E10581" s="214"/>
      <c r="F10581" s="217">
        <f t="shared" si="3174"/>
        <v>0</v>
      </c>
      <c r="G10581" s="281">
        <f t="shared" si="3175"/>
        <v>0</v>
      </c>
    </row>
    <row r="10582" spans="1:7" s="218" customFormat="1" ht="24" customHeight="1" x14ac:dyDescent="0.2">
      <c r="A10582" s="213" t="str">
        <f t="shared" si="3171"/>
        <v/>
      </c>
      <c r="B10582" s="211">
        <f t="shared" si="3172"/>
        <v>0</v>
      </c>
      <c r="C10582" s="212"/>
      <c r="D10582" s="213" t="str">
        <f t="shared" si="3173"/>
        <v/>
      </c>
      <c r="E10582" s="214"/>
      <c r="F10582" s="215">
        <f t="shared" si="3174"/>
        <v>0</v>
      </c>
      <c r="G10582" s="281">
        <f t="shared" si="3175"/>
        <v>0</v>
      </c>
    </row>
    <row r="10583" spans="1:7" s="218" customFormat="1" ht="24" customHeight="1" x14ac:dyDescent="0.2">
      <c r="A10583" s="213" t="str">
        <f t="shared" si="3171"/>
        <v/>
      </c>
      <c r="B10583" s="211">
        <f t="shared" si="3172"/>
        <v>0</v>
      </c>
      <c r="C10583" s="212"/>
      <c r="D10583" s="213" t="str">
        <f t="shared" si="3173"/>
        <v/>
      </c>
      <c r="E10583" s="214"/>
      <c r="F10583" s="215">
        <f t="shared" si="3174"/>
        <v>0</v>
      </c>
      <c r="G10583" s="281">
        <f t="shared" si="3175"/>
        <v>0</v>
      </c>
    </row>
    <row r="10584" spans="1:7" s="218" customFormat="1" ht="24" customHeight="1" x14ac:dyDescent="0.2">
      <c r="A10584" s="213" t="str">
        <f t="shared" si="3171"/>
        <v/>
      </c>
      <c r="B10584" s="211">
        <f t="shared" si="3172"/>
        <v>0</v>
      </c>
      <c r="C10584" s="212"/>
      <c r="D10584" s="213" t="str">
        <f t="shared" si="3173"/>
        <v/>
      </c>
      <c r="E10584" s="214"/>
      <c r="F10584" s="215">
        <f t="shared" si="3174"/>
        <v>0</v>
      </c>
      <c r="G10584" s="281">
        <f t="shared" si="3175"/>
        <v>0</v>
      </c>
    </row>
    <row r="10585" spans="1:7" s="218" customFormat="1" ht="24" customHeight="1" x14ac:dyDescent="0.2">
      <c r="A10585" s="213" t="str">
        <f t="shared" si="3171"/>
        <v/>
      </c>
      <c r="B10585" s="211">
        <f t="shared" si="3172"/>
        <v>0</v>
      </c>
      <c r="C10585" s="212"/>
      <c r="D10585" s="213" t="str">
        <f t="shared" si="3173"/>
        <v/>
      </c>
      <c r="E10585" s="214"/>
      <c r="F10585" s="215">
        <f t="shared" si="3174"/>
        <v>0</v>
      </c>
      <c r="G10585" s="281">
        <f t="shared" si="3175"/>
        <v>0</v>
      </c>
    </row>
    <row r="10586" spans="1:7" ht="24" customHeight="1" x14ac:dyDescent="0.2">
      <c r="A10586" s="282"/>
      <c r="B10586" s="95"/>
      <c r="C10586" s="95"/>
      <c r="D10586" s="101"/>
      <c r="E10586" s="102"/>
      <c r="F10586" s="268" t="s">
        <v>32</v>
      </c>
      <c r="G10586" s="283">
        <f>SUBTOTAL(9,G10578:G10585)</f>
        <v>0</v>
      </c>
    </row>
    <row r="10587" spans="1:7" ht="24" customHeight="1" x14ac:dyDescent="0.2">
      <c r="A10587" s="282"/>
      <c r="B10587" s="95"/>
      <c r="C10587" s="266" t="s">
        <v>606</v>
      </c>
      <c r="D10587" s="101"/>
      <c r="E10587" s="102"/>
      <c r="F10587" s="103"/>
      <c r="G10587" s="284"/>
    </row>
    <row r="10588" spans="1:7" s="218" customFormat="1"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1">
        <f t="shared" ref="G10588:G10596" si="3180">ROUND(E10588*F10588,2)</f>
        <v>0</v>
      </c>
    </row>
    <row r="10589" spans="1:7" s="218" customFormat="1" ht="24" customHeight="1" x14ac:dyDescent="0.2">
      <c r="A10589" s="213" t="str">
        <f t="shared" si="3176"/>
        <v/>
      </c>
      <c r="B10589" s="211" t="str">
        <f t="shared" si="3177"/>
        <v/>
      </c>
      <c r="C10589" s="212"/>
      <c r="D10589" s="213" t="str">
        <f t="shared" si="3178"/>
        <v/>
      </c>
      <c r="E10589" s="214"/>
      <c r="F10589" s="215">
        <f t="shared" si="3179"/>
        <v>0</v>
      </c>
      <c r="G10589" s="281">
        <f t="shared" si="3180"/>
        <v>0</v>
      </c>
    </row>
    <row r="10590" spans="1:7" s="218" customFormat="1" ht="24" customHeight="1" x14ac:dyDescent="0.2">
      <c r="A10590" s="213" t="str">
        <f t="shared" si="3176"/>
        <v/>
      </c>
      <c r="B10590" s="211" t="str">
        <f t="shared" si="3177"/>
        <v/>
      </c>
      <c r="C10590" s="212"/>
      <c r="D10590" s="213" t="str">
        <f t="shared" si="3178"/>
        <v/>
      </c>
      <c r="E10590" s="214"/>
      <c r="F10590" s="215">
        <f t="shared" si="3179"/>
        <v>0</v>
      </c>
      <c r="G10590" s="281">
        <f t="shared" si="3180"/>
        <v>0</v>
      </c>
    </row>
    <row r="10591" spans="1:7" s="218" customFormat="1" ht="24" customHeight="1" x14ac:dyDescent="0.2">
      <c r="A10591" s="213" t="str">
        <f t="shared" si="3176"/>
        <v/>
      </c>
      <c r="B10591" s="211" t="str">
        <f t="shared" si="3177"/>
        <v/>
      </c>
      <c r="C10591" s="212"/>
      <c r="D10591" s="213" t="str">
        <f t="shared" si="3178"/>
        <v/>
      </c>
      <c r="E10591" s="214"/>
      <c r="F10591" s="215">
        <f t="shared" si="3179"/>
        <v>0</v>
      </c>
      <c r="G10591" s="281">
        <f t="shared" si="3180"/>
        <v>0</v>
      </c>
    </row>
    <row r="10592" spans="1:7" s="218" customFormat="1" ht="24" customHeight="1" x14ac:dyDescent="0.2">
      <c r="A10592" s="213" t="str">
        <f t="shared" si="3176"/>
        <v/>
      </c>
      <c r="B10592" s="211" t="str">
        <f t="shared" si="3177"/>
        <v/>
      </c>
      <c r="C10592" s="212"/>
      <c r="D10592" s="213" t="str">
        <f t="shared" si="3178"/>
        <v/>
      </c>
      <c r="E10592" s="214"/>
      <c r="F10592" s="215">
        <f t="shared" si="3179"/>
        <v>0</v>
      </c>
      <c r="G10592" s="281">
        <f t="shared" si="3180"/>
        <v>0</v>
      </c>
    </row>
    <row r="10593" spans="1:7" s="218" customFormat="1" ht="24" customHeight="1" x14ac:dyDescent="0.2">
      <c r="A10593" s="213" t="str">
        <f t="shared" si="3176"/>
        <v/>
      </c>
      <c r="B10593" s="211" t="str">
        <f t="shared" si="3177"/>
        <v/>
      </c>
      <c r="C10593" s="212"/>
      <c r="D10593" s="213" t="str">
        <f t="shared" si="3178"/>
        <v/>
      </c>
      <c r="E10593" s="214"/>
      <c r="F10593" s="215">
        <f t="shared" si="3179"/>
        <v>0</v>
      </c>
      <c r="G10593" s="281">
        <f t="shared" si="3180"/>
        <v>0</v>
      </c>
    </row>
    <row r="10594" spans="1:7" s="218" customFormat="1" ht="24" customHeight="1" x14ac:dyDescent="0.2">
      <c r="A10594" s="213" t="str">
        <f t="shared" si="3176"/>
        <v/>
      </c>
      <c r="B10594" s="211" t="str">
        <f t="shared" si="3177"/>
        <v/>
      </c>
      <c r="C10594" s="212"/>
      <c r="D10594" s="213" t="str">
        <f t="shared" si="3178"/>
        <v/>
      </c>
      <c r="E10594" s="214"/>
      <c r="F10594" s="215">
        <f t="shared" si="3179"/>
        <v>0</v>
      </c>
      <c r="G10594" s="281">
        <f t="shared" si="3180"/>
        <v>0</v>
      </c>
    </row>
    <row r="10595" spans="1:7" s="218" customFormat="1" ht="24" customHeight="1" x14ac:dyDescent="0.2">
      <c r="A10595" s="213" t="str">
        <f t="shared" si="3176"/>
        <v/>
      </c>
      <c r="B10595" s="211" t="str">
        <f t="shared" si="3177"/>
        <v/>
      </c>
      <c r="C10595" s="212"/>
      <c r="D10595" s="213" t="str">
        <f t="shared" si="3178"/>
        <v/>
      </c>
      <c r="E10595" s="214"/>
      <c r="F10595" s="215">
        <f t="shared" si="3179"/>
        <v>0</v>
      </c>
      <c r="G10595" s="281">
        <f t="shared" si="3180"/>
        <v>0</v>
      </c>
    </row>
    <row r="10596" spans="1:7" s="218" customFormat="1" ht="24" customHeight="1" x14ac:dyDescent="0.2">
      <c r="A10596" s="213" t="str">
        <f t="shared" si="3176"/>
        <v/>
      </c>
      <c r="B10596" s="211" t="str">
        <f t="shared" si="3177"/>
        <v/>
      </c>
      <c r="C10596" s="212"/>
      <c r="D10596" s="213" t="str">
        <f t="shared" si="3178"/>
        <v/>
      </c>
      <c r="E10596" s="214"/>
      <c r="F10596" s="215">
        <f t="shared" si="3179"/>
        <v>0</v>
      </c>
      <c r="G10596" s="281">
        <f t="shared" si="3180"/>
        <v>0</v>
      </c>
    </row>
    <row r="10597" spans="1:7" ht="24" customHeight="1" x14ac:dyDescent="0.2">
      <c r="A10597" s="285"/>
      <c r="B10597" s="101"/>
      <c r="C10597" s="95"/>
      <c r="D10597" s="101"/>
      <c r="E10597" s="102"/>
      <c r="F10597" s="268" t="s">
        <v>33</v>
      </c>
      <c r="G10597" s="283">
        <f>SUBTOTAL(9,G10588:G10596)</f>
        <v>0</v>
      </c>
    </row>
    <row r="10598" spans="1:7" ht="24" customHeight="1" x14ac:dyDescent="0.2">
      <c r="A10598" s="286"/>
      <c r="B10598" s="101"/>
      <c r="C10598" s="95"/>
      <c r="D10598" s="101"/>
      <c r="E10598" s="102"/>
      <c r="F10598" s="103"/>
      <c r="G10598" s="284"/>
    </row>
    <row r="10599" spans="1:7" ht="24" customHeight="1" x14ac:dyDescent="0.2">
      <c r="A10599" s="287" t="str">
        <f>B10557</f>
        <v/>
      </c>
      <c r="B10599" s="288" t="str">
        <f>C10557</f>
        <v/>
      </c>
      <c r="C10599" s="109"/>
      <c r="D10599" s="109" t="s">
        <v>34</v>
      </c>
      <c r="E10599" s="110"/>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7" t="str">
        <f>Comitente</f>
        <v>CA.ME. SAN JUAN SOCIEDAD DEL ESTADO</v>
      </c>
      <c r="C10602" s="92"/>
      <c r="D10602" s="98"/>
      <c r="E10602" s="98"/>
      <c r="F10602" s="99"/>
      <c r="G10602" s="273"/>
    </row>
    <row r="10603" spans="1:7" ht="24" customHeight="1" x14ac:dyDescent="0.2">
      <c r="A10603" s="272" t="s">
        <v>603</v>
      </c>
      <c r="B10603" s="97">
        <f>Contratista</f>
        <v>0</v>
      </c>
      <c r="C10603" s="93"/>
      <c r="D10603" s="93"/>
      <c r="E10603" s="93"/>
      <c r="F10603" s="100"/>
      <c r="G10603" s="274"/>
    </row>
    <row r="10604" spans="1:7" ht="24" customHeight="1" x14ac:dyDescent="0.2">
      <c r="A10604" s="272" t="s">
        <v>24</v>
      </c>
      <c r="B10604" s="97" t="str">
        <f>Obra</f>
        <v>CIERRE PERIMETRAL - OBRA CIVIL Ca.Me. SAN JUAN S.E.</v>
      </c>
      <c r="C10604" s="93"/>
      <c r="D10604" s="93"/>
      <c r="E10604" s="93"/>
      <c r="F10604" s="100" t="s">
        <v>38</v>
      </c>
      <c r="G10604" s="275">
        <f>Fecha_Base</f>
        <v>44711</v>
      </c>
    </row>
    <row r="10605" spans="1:7" ht="24" customHeight="1" x14ac:dyDescent="0.2">
      <c r="A10605" s="276" t="s">
        <v>601</v>
      </c>
      <c r="B10605" s="94" t="str">
        <f>Ubicación</f>
        <v>DEPARTAMENTO SARMIENTO</v>
      </c>
      <c r="C10605" s="94"/>
      <c r="D10605" s="101"/>
      <c r="E10605" s="102"/>
      <c r="F10605" s="103"/>
      <c r="G10605" s="277"/>
    </row>
    <row r="10606" spans="1:7" ht="24" customHeight="1" x14ac:dyDescent="0.2">
      <c r="A10606" s="276" t="s">
        <v>39</v>
      </c>
      <c r="B10606" s="104" t="str">
        <f>IFERROR(VALUE(LEFT(B10607,FIND(".",B10607)-1)),"")</f>
        <v/>
      </c>
      <c r="C10606" s="95" t="str">
        <f>IFERROR(VLOOKUP(B10606,Tabla_CyP,2,FALSE),"")</f>
        <v/>
      </c>
      <c r="D10606" s="95"/>
      <c r="E10606" s="102"/>
      <c r="F10606" s="103"/>
      <c r="G10606" s="277"/>
    </row>
    <row r="10607" spans="1:7" ht="24" customHeight="1" x14ac:dyDescent="0.2">
      <c r="A10607" s="276" t="s">
        <v>25</v>
      </c>
      <c r="B10607" s="105" t="str">
        <f>IFERROR(VLOOKUP(COUNTIF($A$1:A10607,"ANALISIS DE PRECIOS"),Tabla_NumeroItem,2,FALSE),"")</f>
        <v/>
      </c>
      <c r="C10607" s="95" t="str">
        <f>IFERROR(VLOOKUP(B10607,Tabla_CyP,2,FALSE),"")</f>
        <v/>
      </c>
      <c r="D10607" s="101"/>
      <c r="E10607" s="102"/>
      <c r="F10607" s="100" t="s">
        <v>26</v>
      </c>
      <c r="G10607" s="278" t="str">
        <f>IFERROR(VLOOKUP(B10607,Tabla_CyP,4,FALSE),"")</f>
        <v/>
      </c>
    </row>
    <row r="10608" spans="1:7" ht="24" customHeight="1" x14ac:dyDescent="0.2">
      <c r="A10608" s="276"/>
      <c r="B10608" s="94"/>
      <c r="C10608" s="95"/>
      <c r="D10608" s="101"/>
      <c r="E10608" s="102"/>
      <c r="F10608" s="103"/>
      <c r="G10608" s="277"/>
    </row>
    <row r="10609" spans="1:123" ht="24" customHeight="1" x14ac:dyDescent="0.2">
      <c r="A10609" s="378" t="s">
        <v>507</v>
      </c>
      <c r="B10609" s="379"/>
      <c r="C10609" s="380" t="s">
        <v>0</v>
      </c>
      <c r="D10609" s="380" t="s">
        <v>27</v>
      </c>
      <c r="E10609" s="386" t="s">
        <v>28</v>
      </c>
      <c r="F10609" s="388" t="s">
        <v>29</v>
      </c>
      <c r="G10609" s="388" t="s">
        <v>30</v>
      </c>
    </row>
    <row r="10610" spans="1:123" s="107" customFormat="1" ht="24" customHeight="1" x14ac:dyDescent="0.2">
      <c r="A10610" s="106" t="s">
        <v>508</v>
      </c>
      <c r="B10610" s="106" t="s">
        <v>509</v>
      </c>
      <c r="C10610" s="381"/>
      <c r="D10610" s="381"/>
      <c r="E10610" s="387"/>
      <c r="F10610" s="389"/>
      <c r="G10610" s="389"/>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customHeight="1" x14ac:dyDescent="0.2">
      <c r="A10611" s="279"/>
      <c r="B10611" s="108"/>
      <c r="C10611" s="267" t="s">
        <v>604</v>
      </c>
      <c r="D10611" s="109"/>
      <c r="E10611" s="110"/>
      <c r="F10611" s="111"/>
      <c r="G10611" s="280"/>
    </row>
    <row r="10612" spans="1:123" s="218" customFormat="1"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1">
        <f>ROUND(E10612*F10612,2)</f>
        <v>0</v>
      </c>
    </row>
    <row r="10613" spans="1:123" s="218" customFormat="1"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1">
        <f t="shared" ref="G10613:G10625" si="3185">ROUND(E10613*F10613,2)</f>
        <v>0</v>
      </c>
    </row>
    <row r="10614" spans="1:123" s="218" customFormat="1" ht="24" customHeight="1" x14ac:dyDescent="0.2">
      <c r="A10614" s="213" t="str">
        <f t="shared" si="3181"/>
        <v/>
      </c>
      <c r="B10614" s="211" t="str">
        <f t="shared" si="3184"/>
        <v/>
      </c>
      <c r="C10614" s="212"/>
      <c r="D10614" s="213" t="str">
        <f t="shared" si="3182"/>
        <v/>
      </c>
      <c r="E10614" s="214"/>
      <c r="F10614" s="215">
        <f t="shared" si="3183"/>
        <v>0</v>
      </c>
      <c r="G10614" s="281">
        <f t="shared" si="3185"/>
        <v>0</v>
      </c>
    </row>
    <row r="10615" spans="1:123" s="218" customFormat="1" ht="24" customHeight="1" x14ac:dyDescent="0.2">
      <c r="A10615" s="213" t="str">
        <f t="shared" si="3181"/>
        <v/>
      </c>
      <c r="B10615" s="211" t="str">
        <f t="shared" si="3184"/>
        <v/>
      </c>
      <c r="C10615" s="212"/>
      <c r="D10615" s="213" t="str">
        <f t="shared" si="3182"/>
        <v/>
      </c>
      <c r="E10615" s="214"/>
      <c r="F10615" s="215">
        <f t="shared" si="3183"/>
        <v>0</v>
      </c>
      <c r="G10615" s="281">
        <f t="shared" si="3185"/>
        <v>0</v>
      </c>
    </row>
    <row r="10616" spans="1:123" s="218" customFormat="1" ht="24" customHeight="1" x14ac:dyDescent="0.2">
      <c r="A10616" s="213" t="str">
        <f t="shared" si="3181"/>
        <v/>
      </c>
      <c r="B10616" s="211" t="str">
        <f t="shared" si="3184"/>
        <v/>
      </c>
      <c r="C10616" s="212"/>
      <c r="D10616" s="213" t="str">
        <f t="shared" si="3182"/>
        <v/>
      </c>
      <c r="E10616" s="214"/>
      <c r="F10616" s="215">
        <f t="shared" si="3183"/>
        <v>0</v>
      </c>
      <c r="G10616" s="281">
        <f t="shared" si="3185"/>
        <v>0</v>
      </c>
    </row>
    <row r="10617" spans="1:123" s="218" customFormat="1" ht="24" customHeight="1" x14ac:dyDescent="0.2">
      <c r="A10617" s="213" t="str">
        <f t="shared" si="3181"/>
        <v/>
      </c>
      <c r="B10617" s="211" t="str">
        <f t="shared" si="3184"/>
        <v/>
      </c>
      <c r="C10617" s="212"/>
      <c r="D10617" s="213" t="str">
        <f t="shared" si="3182"/>
        <v/>
      </c>
      <c r="E10617" s="214"/>
      <c r="F10617" s="215">
        <f t="shared" si="3183"/>
        <v>0</v>
      </c>
      <c r="G10617" s="281">
        <f t="shared" si="3185"/>
        <v>0</v>
      </c>
    </row>
    <row r="10618" spans="1:123" s="218" customFormat="1" ht="24" customHeight="1" x14ac:dyDescent="0.2">
      <c r="A10618" s="213" t="str">
        <f t="shared" si="3181"/>
        <v/>
      </c>
      <c r="B10618" s="211" t="str">
        <f t="shared" si="3184"/>
        <v/>
      </c>
      <c r="C10618" s="212"/>
      <c r="D10618" s="213" t="str">
        <f t="shared" si="3182"/>
        <v/>
      </c>
      <c r="E10618" s="214"/>
      <c r="F10618" s="215">
        <f t="shared" si="3183"/>
        <v>0</v>
      </c>
      <c r="G10618" s="281">
        <f t="shared" si="3185"/>
        <v>0</v>
      </c>
    </row>
    <row r="10619" spans="1:123" s="218" customFormat="1" ht="24" customHeight="1" x14ac:dyDescent="0.2">
      <c r="A10619" s="213" t="str">
        <f t="shared" si="3181"/>
        <v/>
      </c>
      <c r="B10619" s="211" t="str">
        <f t="shared" si="3184"/>
        <v/>
      </c>
      <c r="C10619" s="212"/>
      <c r="D10619" s="213" t="str">
        <f t="shared" si="3182"/>
        <v/>
      </c>
      <c r="E10619" s="214"/>
      <c r="F10619" s="215">
        <f t="shared" si="3183"/>
        <v>0</v>
      </c>
      <c r="G10619" s="281">
        <f t="shared" si="3185"/>
        <v>0</v>
      </c>
    </row>
    <row r="10620" spans="1:123" s="218" customFormat="1" ht="24" customHeight="1" x14ac:dyDescent="0.2">
      <c r="A10620" s="213" t="str">
        <f t="shared" si="3181"/>
        <v/>
      </c>
      <c r="B10620" s="211" t="str">
        <f t="shared" si="3184"/>
        <v/>
      </c>
      <c r="C10620" s="212"/>
      <c r="D10620" s="213" t="str">
        <f t="shared" si="3182"/>
        <v/>
      </c>
      <c r="E10620" s="214"/>
      <c r="F10620" s="215">
        <f t="shared" si="3183"/>
        <v>0</v>
      </c>
      <c r="G10620" s="281">
        <f t="shared" si="3185"/>
        <v>0</v>
      </c>
    </row>
    <row r="10621" spans="1:123" s="218" customFormat="1" ht="24" customHeight="1" x14ac:dyDescent="0.2">
      <c r="A10621" s="213" t="str">
        <f t="shared" si="3181"/>
        <v/>
      </c>
      <c r="B10621" s="211" t="str">
        <f t="shared" si="3184"/>
        <v/>
      </c>
      <c r="C10621" s="212"/>
      <c r="D10621" s="213" t="str">
        <f t="shared" si="3182"/>
        <v/>
      </c>
      <c r="E10621" s="214"/>
      <c r="F10621" s="215">
        <f t="shared" si="3183"/>
        <v>0</v>
      </c>
      <c r="G10621" s="281">
        <f t="shared" si="3185"/>
        <v>0</v>
      </c>
    </row>
    <row r="10622" spans="1:123" s="218" customFormat="1" ht="24" customHeight="1" x14ac:dyDescent="0.2">
      <c r="A10622" s="213" t="str">
        <f t="shared" si="3181"/>
        <v/>
      </c>
      <c r="B10622" s="211" t="str">
        <f t="shared" si="3184"/>
        <v/>
      </c>
      <c r="C10622" s="212"/>
      <c r="D10622" s="213" t="str">
        <f t="shared" si="3182"/>
        <v/>
      </c>
      <c r="E10622" s="214"/>
      <c r="F10622" s="215">
        <f t="shared" si="3183"/>
        <v>0</v>
      </c>
      <c r="G10622" s="281">
        <f t="shared" si="3185"/>
        <v>0</v>
      </c>
    </row>
    <row r="10623" spans="1:123" s="218" customFormat="1" ht="24" customHeight="1" x14ac:dyDescent="0.2">
      <c r="A10623" s="213" t="str">
        <f t="shared" si="3181"/>
        <v/>
      </c>
      <c r="B10623" s="211" t="str">
        <f t="shared" si="3184"/>
        <v/>
      </c>
      <c r="C10623" s="212"/>
      <c r="D10623" s="213" t="str">
        <f t="shared" si="3182"/>
        <v/>
      </c>
      <c r="E10623" s="214"/>
      <c r="F10623" s="215">
        <f t="shared" si="3183"/>
        <v>0</v>
      </c>
      <c r="G10623" s="281">
        <f t="shared" si="3185"/>
        <v>0</v>
      </c>
    </row>
    <row r="10624" spans="1:123" s="218" customFormat="1" ht="24" customHeight="1" x14ac:dyDescent="0.2">
      <c r="A10624" s="213" t="str">
        <f t="shared" si="3181"/>
        <v/>
      </c>
      <c r="B10624" s="211" t="str">
        <f t="shared" si="3184"/>
        <v/>
      </c>
      <c r="C10624" s="212"/>
      <c r="D10624" s="213" t="str">
        <f t="shared" si="3182"/>
        <v/>
      </c>
      <c r="E10624" s="214"/>
      <c r="F10624" s="215">
        <f t="shared" si="3183"/>
        <v>0</v>
      </c>
      <c r="G10624" s="281">
        <f t="shared" si="3185"/>
        <v>0</v>
      </c>
    </row>
    <row r="10625" spans="1:7" s="218" customFormat="1" ht="24" customHeight="1" x14ac:dyDescent="0.2">
      <c r="A10625" s="213" t="str">
        <f t="shared" si="3181"/>
        <v/>
      </c>
      <c r="B10625" s="211" t="str">
        <f t="shared" si="3184"/>
        <v/>
      </c>
      <c r="C10625" s="212"/>
      <c r="D10625" s="213" t="str">
        <f t="shared" si="3182"/>
        <v/>
      </c>
      <c r="E10625" s="214"/>
      <c r="F10625" s="216">
        <f t="shared" si="3183"/>
        <v>0</v>
      </c>
      <c r="G10625" s="281">
        <f t="shared" si="3185"/>
        <v>0</v>
      </c>
    </row>
    <row r="10626" spans="1:7" ht="24" customHeight="1" x14ac:dyDescent="0.2">
      <c r="A10626" s="282"/>
      <c r="B10626" s="95"/>
      <c r="C10626" s="95"/>
      <c r="D10626" s="101"/>
      <c r="E10626" s="102"/>
      <c r="F10626" s="268" t="s">
        <v>31</v>
      </c>
      <c r="G10626" s="283">
        <f>SUBTOTAL(9,G10612:G10625)</f>
        <v>0</v>
      </c>
    </row>
    <row r="10627" spans="1:7" ht="24" customHeight="1" x14ac:dyDescent="0.2">
      <c r="A10627" s="282"/>
      <c r="B10627" s="95"/>
      <c r="C10627" s="266" t="s">
        <v>605</v>
      </c>
      <c r="D10627" s="101"/>
      <c r="E10627" s="102"/>
      <c r="F10627" s="103"/>
      <c r="G10627" s="284"/>
    </row>
    <row r="10628" spans="1:7" s="218" customFormat="1"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1">
        <f>ROUND(E10628*F10628,2)</f>
        <v>0</v>
      </c>
    </row>
    <row r="10629" spans="1:7" s="218" customFormat="1" ht="24" customHeight="1" x14ac:dyDescent="0.2">
      <c r="A10629" s="213" t="str">
        <f t="shared" si="3186"/>
        <v/>
      </c>
      <c r="B10629" s="211">
        <f t="shared" si="3187"/>
        <v>0</v>
      </c>
      <c r="C10629" s="212"/>
      <c r="D10629" s="213" t="str">
        <f t="shared" si="3188"/>
        <v/>
      </c>
      <c r="E10629" s="214"/>
      <c r="F10629" s="217">
        <f t="shared" si="3189"/>
        <v>0</v>
      </c>
      <c r="G10629" s="281">
        <f>ROUND(E10629*F10629,2)</f>
        <v>0</v>
      </c>
    </row>
    <row r="10630" spans="1:7" s="218" customFormat="1" ht="24" customHeight="1" x14ac:dyDescent="0.2">
      <c r="A10630" s="213" t="str">
        <f t="shared" si="3186"/>
        <v/>
      </c>
      <c r="B10630" s="211">
        <f t="shared" si="3187"/>
        <v>0</v>
      </c>
      <c r="C10630" s="212"/>
      <c r="D10630" s="213" t="str">
        <f t="shared" si="3188"/>
        <v/>
      </c>
      <c r="E10630" s="214"/>
      <c r="F10630" s="217">
        <f t="shared" si="3189"/>
        <v>0</v>
      </c>
      <c r="G10630" s="281">
        <f t="shared" ref="G10630:G10635" si="3190">ROUND(E10630*F10630,2)</f>
        <v>0</v>
      </c>
    </row>
    <row r="10631" spans="1:7" s="218" customFormat="1" ht="24" customHeight="1" x14ac:dyDescent="0.2">
      <c r="A10631" s="213" t="str">
        <f t="shared" si="3186"/>
        <v/>
      </c>
      <c r="B10631" s="211">
        <f t="shared" si="3187"/>
        <v>0</v>
      </c>
      <c r="C10631" s="212"/>
      <c r="D10631" s="213" t="str">
        <f t="shared" si="3188"/>
        <v/>
      </c>
      <c r="E10631" s="214"/>
      <c r="F10631" s="217">
        <f t="shared" si="3189"/>
        <v>0</v>
      </c>
      <c r="G10631" s="281">
        <f t="shared" si="3190"/>
        <v>0</v>
      </c>
    </row>
    <row r="10632" spans="1:7" s="218" customFormat="1" ht="24" customHeight="1" x14ac:dyDescent="0.2">
      <c r="A10632" s="213" t="str">
        <f t="shared" si="3186"/>
        <v/>
      </c>
      <c r="B10632" s="211">
        <f t="shared" si="3187"/>
        <v>0</v>
      </c>
      <c r="C10632" s="212"/>
      <c r="D10632" s="213" t="str">
        <f t="shared" si="3188"/>
        <v/>
      </c>
      <c r="E10632" s="214"/>
      <c r="F10632" s="215">
        <f t="shared" si="3189"/>
        <v>0</v>
      </c>
      <c r="G10632" s="281">
        <f t="shared" si="3190"/>
        <v>0</v>
      </c>
    </row>
    <row r="10633" spans="1:7" s="218" customFormat="1" ht="24" customHeight="1" x14ac:dyDescent="0.2">
      <c r="A10633" s="213" t="str">
        <f t="shared" si="3186"/>
        <v/>
      </c>
      <c r="B10633" s="211">
        <f t="shared" si="3187"/>
        <v>0</v>
      </c>
      <c r="C10633" s="212"/>
      <c r="D10633" s="213" t="str">
        <f t="shared" si="3188"/>
        <v/>
      </c>
      <c r="E10633" s="214"/>
      <c r="F10633" s="215">
        <f t="shared" si="3189"/>
        <v>0</v>
      </c>
      <c r="G10633" s="281">
        <f t="shared" si="3190"/>
        <v>0</v>
      </c>
    </row>
    <row r="10634" spans="1:7" s="218" customFormat="1" ht="24" customHeight="1" x14ac:dyDescent="0.2">
      <c r="A10634" s="213" t="str">
        <f t="shared" si="3186"/>
        <v/>
      </c>
      <c r="B10634" s="211">
        <f t="shared" si="3187"/>
        <v>0</v>
      </c>
      <c r="C10634" s="212"/>
      <c r="D10634" s="213" t="str">
        <f t="shared" si="3188"/>
        <v/>
      </c>
      <c r="E10634" s="214"/>
      <c r="F10634" s="215">
        <f t="shared" si="3189"/>
        <v>0</v>
      </c>
      <c r="G10634" s="281">
        <f t="shared" si="3190"/>
        <v>0</v>
      </c>
    </row>
    <row r="10635" spans="1:7" s="218" customFormat="1" ht="24" customHeight="1" x14ac:dyDescent="0.2">
      <c r="A10635" s="213" t="str">
        <f t="shared" si="3186"/>
        <v/>
      </c>
      <c r="B10635" s="211">
        <f t="shared" si="3187"/>
        <v>0</v>
      </c>
      <c r="C10635" s="212"/>
      <c r="D10635" s="213" t="str">
        <f t="shared" si="3188"/>
        <v/>
      </c>
      <c r="E10635" s="214"/>
      <c r="F10635" s="215">
        <f t="shared" si="3189"/>
        <v>0</v>
      </c>
      <c r="G10635" s="281">
        <f t="shared" si="3190"/>
        <v>0</v>
      </c>
    </row>
    <row r="10636" spans="1:7" ht="24" customHeight="1" x14ac:dyDescent="0.2">
      <c r="A10636" s="282"/>
      <c r="B10636" s="95"/>
      <c r="C10636" s="95"/>
      <c r="D10636" s="101"/>
      <c r="E10636" s="102"/>
      <c r="F10636" s="268" t="s">
        <v>32</v>
      </c>
      <c r="G10636" s="283">
        <f>SUBTOTAL(9,G10628:G10635)</f>
        <v>0</v>
      </c>
    </row>
    <row r="10637" spans="1:7" ht="24" customHeight="1" x14ac:dyDescent="0.2">
      <c r="A10637" s="282"/>
      <c r="B10637" s="95"/>
      <c r="C10637" s="266" t="s">
        <v>606</v>
      </c>
      <c r="D10637" s="101"/>
      <c r="E10637" s="102"/>
      <c r="F10637" s="103"/>
      <c r="G10637" s="284"/>
    </row>
    <row r="10638" spans="1:7" s="218" customFormat="1"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1">
        <f t="shared" ref="G10638:G10646" si="3195">ROUND(E10638*F10638,2)</f>
        <v>0</v>
      </c>
    </row>
    <row r="10639" spans="1:7" s="218" customFormat="1" ht="24" customHeight="1" x14ac:dyDescent="0.2">
      <c r="A10639" s="213" t="str">
        <f t="shared" si="3191"/>
        <v/>
      </c>
      <c r="B10639" s="211" t="str">
        <f t="shared" si="3192"/>
        <v/>
      </c>
      <c r="C10639" s="212"/>
      <c r="D10639" s="213" t="str">
        <f t="shared" si="3193"/>
        <v/>
      </c>
      <c r="E10639" s="214"/>
      <c r="F10639" s="215">
        <f t="shared" si="3194"/>
        <v>0</v>
      </c>
      <c r="G10639" s="281">
        <f t="shared" si="3195"/>
        <v>0</v>
      </c>
    </row>
    <row r="10640" spans="1:7" s="218" customFormat="1" ht="24" customHeight="1" x14ac:dyDescent="0.2">
      <c r="A10640" s="213" t="str">
        <f t="shared" si="3191"/>
        <v/>
      </c>
      <c r="B10640" s="211" t="str">
        <f t="shared" si="3192"/>
        <v/>
      </c>
      <c r="C10640" s="212"/>
      <c r="D10640" s="213" t="str">
        <f t="shared" si="3193"/>
        <v/>
      </c>
      <c r="E10640" s="214"/>
      <c r="F10640" s="215">
        <f t="shared" si="3194"/>
        <v>0</v>
      </c>
      <c r="G10640" s="281">
        <f t="shared" si="3195"/>
        <v>0</v>
      </c>
    </row>
    <row r="10641" spans="1:7" s="218" customFormat="1" ht="24" customHeight="1" x14ac:dyDescent="0.2">
      <c r="A10641" s="213" t="str">
        <f t="shared" si="3191"/>
        <v/>
      </c>
      <c r="B10641" s="211" t="str">
        <f t="shared" si="3192"/>
        <v/>
      </c>
      <c r="C10641" s="212"/>
      <c r="D10641" s="213" t="str">
        <f t="shared" si="3193"/>
        <v/>
      </c>
      <c r="E10641" s="214"/>
      <c r="F10641" s="215">
        <f t="shared" si="3194"/>
        <v>0</v>
      </c>
      <c r="G10641" s="281">
        <f t="shared" si="3195"/>
        <v>0</v>
      </c>
    </row>
    <row r="10642" spans="1:7" s="218" customFormat="1" ht="24" customHeight="1" x14ac:dyDescent="0.2">
      <c r="A10642" s="213" t="str">
        <f t="shared" si="3191"/>
        <v/>
      </c>
      <c r="B10642" s="211" t="str">
        <f t="shared" si="3192"/>
        <v/>
      </c>
      <c r="C10642" s="212"/>
      <c r="D10642" s="213" t="str">
        <f t="shared" si="3193"/>
        <v/>
      </c>
      <c r="E10642" s="214"/>
      <c r="F10642" s="215">
        <f t="shared" si="3194"/>
        <v>0</v>
      </c>
      <c r="G10642" s="281">
        <f t="shared" si="3195"/>
        <v>0</v>
      </c>
    </row>
    <row r="10643" spans="1:7" s="218" customFormat="1" ht="24" customHeight="1" x14ac:dyDescent="0.2">
      <c r="A10643" s="213" t="str">
        <f t="shared" si="3191"/>
        <v/>
      </c>
      <c r="B10643" s="211" t="str">
        <f t="shared" si="3192"/>
        <v/>
      </c>
      <c r="C10643" s="212"/>
      <c r="D10643" s="213" t="str">
        <f t="shared" si="3193"/>
        <v/>
      </c>
      <c r="E10643" s="214"/>
      <c r="F10643" s="215">
        <f t="shared" si="3194"/>
        <v>0</v>
      </c>
      <c r="G10643" s="281">
        <f t="shared" si="3195"/>
        <v>0</v>
      </c>
    </row>
    <row r="10644" spans="1:7" s="218" customFormat="1" ht="24" customHeight="1" x14ac:dyDescent="0.2">
      <c r="A10644" s="213" t="str">
        <f t="shared" si="3191"/>
        <v/>
      </c>
      <c r="B10644" s="211" t="str">
        <f t="shared" si="3192"/>
        <v/>
      </c>
      <c r="C10644" s="212"/>
      <c r="D10644" s="213" t="str">
        <f t="shared" si="3193"/>
        <v/>
      </c>
      <c r="E10644" s="214"/>
      <c r="F10644" s="215">
        <f t="shared" si="3194"/>
        <v>0</v>
      </c>
      <c r="G10644" s="281">
        <f t="shared" si="3195"/>
        <v>0</v>
      </c>
    </row>
    <row r="10645" spans="1:7" s="218" customFormat="1" ht="24" customHeight="1" x14ac:dyDescent="0.2">
      <c r="A10645" s="213" t="str">
        <f t="shared" si="3191"/>
        <v/>
      </c>
      <c r="B10645" s="211" t="str">
        <f t="shared" si="3192"/>
        <v/>
      </c>
      <c r="C10645" s="212"/>
      <c r="D10645" s="213" t="str">
        <f t="shared" si="3193"/>
        <v/>
      </c>
      <c r="E10645" s="214"/>
      <c r="F10645" s="215">
        <f t="shared" si="3194"/>
        <v>0</v>
      </c>
      <c r="G10645" s="281">
        <f t="shared" si="3195"/>
        <v>0</v>
      </c>
    </row>
    <row r="10646" spans="1:7" s="218" customFormat="1" ht="24" customHeight="1" x14ac:dyDescent="0.2">
      <c r="A10646" s="213" t="str">
        <f t="shared" si="3191"/>
        <v/>
      </c>
      <c r="B10646" s="211" t="str">
        <f t="shared" si="3192"/>
        <v/>
      </c>
      <c r="C10646" s="212"/>
      <c r="D10646" s="213" t="str">
        <f t="shared" si="3193"/>
        <v/>
      </c>
      <c r="E10646" s="214"/>
      <c r="F10646" s="215">
        <f t="shared" si="3194"/>
        <v>0</v>
      </c>
      <c r="G10646" s="281">
        <f t="shared" si="3195"/>
        <v>0</v>
      </c>
    </row>
    <row r="10647" spans="1:7" ht="24" customHeight="1" x14ac:dyDescent="0.2">
      <c r="A10647" s="285"/>
      <c r="B10647" s="101"/>
      <c r="C10647" s="95"/>
      <c r="D10647" s="101"/>
      <c r="E10647" s="102"/>
      <c r="F10647" s="268" t="s">
        <v>33</v>
      </c>
      <c r="G10647" s="283">
        <f>SUBTOTAL(9,G10638:G10646)</f>
        <v>0</v>
      </c>
    </row>
    <row r="10648" spans="1:7" ht="24" customHeight="1" x14ac:dyDescent="0.2">
      <c r="A10648" s="286"/>
      <c r="B10648" s="101"/>
      <c r="C10648" s="95"/>
      <c r="D10648" s="101"/>
      <c r="E10648" s="102"/>
      <c r="F10648" s="103"/>
      <c r="G10648" s="284"/>
    </row>
    <row r="10649" spans="1:7" ht="24" customHeight="1" x14ac:dyDescent="0.2">
      <c r="A10649" s="287" t="str">
        <f>B10607</f>
        <v/>
      </c>
      <c r="B10649" s="288" t="str">
        <f>C10607</f>
        <v/>
      </c>
      <c r="C10649" s="109"/>
      <c r="D10649" s="109" t="s">
        <v>34</v>
      </c>
      <c r="E10649" s="110"/>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7" t="str">
        <f>Comitente</f>
        <v>CA.ME. SAN JUAN SOCIEDAD DEL ESTADO</v>
      </c>
      <c r="C10652" s="92"/>
      <c r="D10652" s="98"/>
      <c r="E10652" s="98"/>
      <c r="F10652" s="99"/>
      <c r="G10652" s="273"/>
    </row>
    <row r="10653" spans="1:7" ht="24" customHeight="1" x14ac:dyDescent="0.2">
      <c r="A10653" s="272" t="s">
        <v>603</v>
      </c>
      <c r="B10653" s="97">
        <f>Contratista</f>
        <v>0</v>
      </c>
      <c r="C10653" s="93"/>
      <c r="D10653" s="93"/>
      <c r="E10653" s="93"/>
      <c r="F10653" s="100"/>
      <c r="G10653" s="274"/>
    </row>
    <row r="10654" spans="1:7" ht="24" customHeight="1" x14ac:dyDescent="0.2">
      <c r="A10654" s="272" t="s">
        <v>24</v>
      </c>
      <c r="B10654" s="97" t="str">
        <f>Obra</f>
        <v>CIERRE PERIMETRAL - OBRA CIVIL Ca.Me. SAN JUAN S.E.</v>
      </c>
      <c r="C10654" s="93"/>
      <c r="D10654" s="93"/>
      <c r="E10654" s="93"/>
      <c r="F10654" s="100" t="s">
        <v>38</v>
      </c>
      <c r="G10654" s="275">
        <f>Fecha_Base</f>
        <v>44711</v>
      </c>
    </row>
    <row r="10655" spans="1:7" ht="24" customHeight="1" x14ac:dyDescent="0.2">
      <c r="A10655" s="276" t="s">
        <v>601</v>
      </c>
      <c r="B10655" s="94" t="str">
        <f>Ubicación</f>
        <v>DEPARTAMENTO SARMIENTO</v>
      </c>
      <c r="C10655" s="94"/>
      <c r="D10655" s="101"/>
      <c r="E10655" s="102"/>
      <c r="F10655" s="103"/>
      <c r="G10655" s="277"/>
    </row>
    <row r="10656" spans="1:7" ht="24" customHeight="1" x14ac:dyDescent="0.2">
      <c r="A10656" s="276" t="s">
        <v>39</v>
      </c>
      <c r="B10656" s="104" t="str">
        <f>IFERROR(VALUE(LEFT(B10657,FIND(".",B10657)-1)),"")</f>
        <v/>
      </c>
      <c r="C10656" s="95" t="str">
        <f>IFERROR(VLOOKUP(B10656,Tabla_CyP,2,FALSE),"")</f>
        <v/>
      </c>
      <c r="D10656" s="95"/>
      <c r="E10656" s="102"/>
      <c r="F10656" s="103"/>
      <c r="G10656" s="277"/>
    </row>
    <row r="10657" spans="1:123" ht="24" customHeight="1" x14ac:dyDescent="0.2">
      <c r="A10657" s="276" t="s">
        <v>25</v>
      </c>
      <c r="B10657" s="105" t="str">
        <f>IFERROR(VLOOKUP(COUNTIF($A$1:A10657,"ANALISIS DE PRECIOS"),Tabla_NumeroItem,2,FALSE),"")</f>
        <v/>
      </c>
      <c r="C10657" s="95" t="str">
        <f>IFERROR(VLOOKUP(B10657,Tabla_CyP,2,FALSE),"")</f>
        <v/>
      </c>
      <c r="D10657" s="101"/>
      <c r="E10657" s="102"/>
      <c r="F10657" s="100" t="s">
        <v>26</v>
      </c>
      <c r="G10657" s="278" t="str">
        <f>IFERROR(VLOOKUP(B10657,Tabla_CyP,4,FALSE),"")</f>
        <v/>
      </c>
    </row>
    <row r="10658" spans="1:123" ht="24" customHeight="1" x14ac:dyDescent="0.2">
      <c r="A10658" s="276"/>
      <c r="B10658" s="94"/>
      <c r="C10658" s="95"/>
      <c r="D10658" s="101"/>
      <c r="E10658" s="102"/>
      <c r="F10658" s="103"/>
      <c r="G10658" s="277"/>
    </row>
    <row r="10659" spans="1:123" ht="24" customHeight="1" x14ac:dyDescent="0.2">
      <c r="A10659" s="378" t="s">
        <v>507</v>
      </c>
      <c r="B10659" s="379"/>
      <c r="C10659" s="380" t="s">
        <v>0</v>
      </c>
      <c r="D10659" s="380" t="s">
        <v>27</v>
      </c>
      <c r="E10659" s="386" t="s">
        <v>28</v>
      </c>
      <c r="F10659" s="388" t="s">
        <v>29</v>
      </c>
      <c r="G10659" s="388" t="s">
        <v>30</v>
      </c>
    </row>
    <row r="10660" spans="1:123" s="107" customFormat="1" ht="24" customHeight="1" x14ac:dyDescent="0.2">
      <c r="A10660" s="106" t="s">
        <v>508</v>
      </c>
      <c r="B10660" s="106" t="s">
        <v>509</v>
      </c>
      <c r="C10660" s="381"/>
      <c r="D10660" s="381"/>
      <c r="E10660" s="387"/>
      <c r="F10660" s="389"/>
      <c r="G10660" s="389"/>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customHeight="1" x14ac:dyDescent="0.2">
      <c r="A10661" s="279"/>
      <c r="B10661" s="108"/>
      <c r="C10661" s="267" t="s">
        <v>604</v>
      </c>
      <c r="D10661" s="109"/>
      <c r="E10661" s="110"/>
      <c r="F10661" s="111"/>
      <c r="G10661" s="280"/>
    </row>
    <row r="10662" spans="1:123" s="218" customFormat="1"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1">
        <f>ROUND(E10662*F10662,2)</f>
        <v>0</v>
      </c>
    </row>
    <row r="10663" spans="1:123" s="218" customFormat="1"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1">
        <f t="shared" ref="G10663:G10675" si="3200">ROUND(E10663*F10663,2)</f>
        <v>0</v>
      </c>
    </row>
    <row r="10664" spans="1:123" s="218" customFormat="1" ht="24" customHeight="1" x14ac:dyDescent="0.2">
      <c r="A10664" s="213" t="str">
        <f t="shared" si="3196"/>
        <v/>
      </c>
      <c r="B10664" s="211" t="str">
        <f t="shared" si="3199"/>
        <v/>
      </c>
      <c r="C10664" s="212"/>
      <c r="D10664" s="213" t="str">
        <f t="shared" si="3197"/>
        <v/>
      </c>
      <c r="E10664" s="214"/>
      <c r="F10664" s="215">
        <f t="shared" si="3198"/>
        <v>0</v>
      </c>
      <c r="G10664" s="281">
        <f t="shared" si="3200"/>
        <v>0</v>
      </c>
    </row>
    <row r="10665" spans="1:123" s="218" customFormat="1" ht="24" customHeight="1" x14ac:dyDescent="0.2">
      <c r="A10665" s="213" t="str">
        <f t="shared" si="3196"/>
        <v/>
      </c>
      <c r="B10665" s="211" t="str">
        <f t="shared" si="3199"/>
        <v/>
      </c>
      <c r="C10665" s="212"/>
      <c r="D10665" s="213" t="str">
        <f t="shared" si="3197"/>
        <v/>
      </c>
      <c r="E10665" s="214"/>
      <c r="F10665" s="215">
        <f t="shared" si="3198"/>
        <v>0</v>
      </c>
      <c r="G10665" s="281">
        <f t="shared" si="3200"/>
        <v>0</v>
      </c>
    </row>
    <row r="10666" spans="1:123" s="218" customFormat="1" ht="24" customHeight="1" x14ac:dyDescent="0.2">
      <c r="A10666" s="213" t="str">
        <f t="shared" si="3196"/>
        <v/>
      </c>
      <c r="B10666" s="211" t="str">
        <f t="shared" si="3199"/>
        <v/>
      </c>
      <c r="C10666" s="212"/>
      <c r="D10666" s="213" t="str">
        <f t="shared" si="3197"/>
        <v/>
      </c>
      <c r="E10666" s="214"/>
      <c r="F10666" s="215">
        <f t="shared" si="3198"/>
        <v>0</v>
      </c>
      <c r="G10666" s="281">
        <f t="shared" si="3200"/>
        <v>0</v>
      </c>
    </row>
    <row r="10667" spans="1:123" s="218" customFormat="1" ht="24" customHeight="1" x14ac:dyDescent="0.2">
      <c r="A10667" s="213" t="str">
        <f t="shared" si="3196"/>
        <v/>
      </c>
      <c r="B10667" s="211" t="str">
        <f t="shared" si="3199"/>
        <v/>
      </c>
      <c r="C10667" s="212"/>
      <c r="D10667" s="213" t="str">
        <f t="shared" si="3197"/>
        <v/>
      </c>
      <c r="E10667" s="214"/>
      <c r="F10667" s="215">
        <f t="shared" si="3198"/>
        <v>0</v>
      </c>
      <c r="G10667" s="281">
        <f t="shared" si="3200"/>
        <v>0</v>
      </c>
    </row>
    <row r="10668" spans="1:123" s="218" customFormat="1" ht="24" customHeight="1" x14ac:dyDescent="0.2">
      <c r="A10668" s="213" t="str">
        <f t="shared" si="3196"/>
        <v/>
      </c>
      <c r="B10668" s="211" t="str">
        <f t="shared" si="3199"/>
        <v/>
      </c>
      <c r="C10668" s="212"/>
      <c r="D10668" s="213" t="str">
        <f t="shared" si="3197"/>
        <v/>
      </c>
      <c r="E10668" s="214"/>
      <c r="F10668" s="215">
        <f t="shared" si="3198"/>
        <v>0</v>
      </c>
      <c r="G10668" s="281">
        <f t="shared" si="3200"/>
        <v>0</v>
      </c>
    </row>
    <row r="10669" spans="1:123" s="218" customFormat="1" ht="24" customHeight="1" x14ac:dyDescent="0.2">
      <c r="A10669" s="213" t="str">
        <f t="shared" si="3196"/>
        <v/>
      </c>
      <c r="B10669" s="211" t="str">
        <f t="shared" si="3199"/>
        <v/>
      </c>
      <c r="C10669" s="212"/>
      <c r="D10669" s="213" t="str">
        <f t="shared" si="3197"/>
        <v/>
      </c>
      <c r="E10669" s="214"/>
      <c r="F10669" s="215">
        <f t="shared" si="3198"/>
        <v>0</v>
      </c>
      <c r="G10669" s="281">
        <f t="shared" si="3200"/>
        <v>0</v>
      </c>
    </row>
    <row r="10670" spans="1:123" s="218" customFormat="1" ht="24" customHeight="1" x14ac:dyDescent="0.2">
      <c r="A10670" s="213" t="str">
        <f t="shared" si="3196"/>
        <v/>
      </c>
      <c r="B10670" s="211" t="str">
        <f t="shared" si="3199"/>
        <v/>
      </c>
      <c r="C10670" s="212"/>
      <c r="D10670" s="213" t="str">
        <f t="shared" si="3197"/>
        <v/>
      </c>
      <c r="E10670" s="214"/>
      <c r="F10670" s="215">
        <f t="shared" si="3198"/>
        <v>0</v>
      </c>
      <c r="G10670" s="281">
        <f t="shared" si="3200"/>
        <v>0</v>
      </c>
    </row>
    <row r="10671" spans="1:123" s="218" customFormat="1" ht="24" customHeight="1" x14ac:dyDescent="0.2">
      <c r="A10671" s="213" t="str">
        <f t="shared" si="3196"/>
        <v/>
      </c>
      <c r="B10671" s="211" t="str">
        <f t="shared" si="3199"/>
        <v/>
      </c>
      <c r="C10671" s="212"/>
      <c r="D10671" s="213" t="str">
        <f t="shared" si="3197"/>
        <v/>
      </c>
      <c r="E10671" s="214"/>
      <c r="F10671" s="215">
        <f t="shared" si="3198"/>
        <v>0</v>
      </c>
      <c r="G10671" s="281">
        <f t="shared" si="3200"/>
        <v>0</v>
      </c>
    </row>
    <row r="10672" spans="1:123" s="218" customFormat="1" ht="24" customHeight="1" x14ac:dyDescent="0.2">
      <c r="A10672" s="213" t="str">
        <f t="shared" si="3196"/>
        <v/>
      </c>
      <c r="B10672" s="211" t="str">
        <f t="shared" si="3199"/>
        <v/>
      </c>
      <c r="C10672" s="212"/>
      <c r="D10672" s="213" t="str">
        <f t="shared" si="3197"/>
        <v/>
      </c>
      <c r="E10672" s="214"/>
      <c r="F10672" s="215">
        <f t="shared" si="3198"/>
        <v>0</v>
      </c>
      <c r="G10672" s="281">
        <f t="shared" si="3200"/>
        <v>0</v>
      </c>
    </row>
    <row r="10673" spans="1:7" s="218" customFormat="1" ht="24" customHeight="1" x14ac:dyDescent="0.2">
      <c r="A10673" s="213" t="str">
        <f t="shared" si="3196"/>
        <v/>
      </c>
      <c r="B10673" s="211" t="str">
        <f t="shared" si="3199"/>
        <v/>
      </c>
      <c r="C10673" s="212"/>
      <c r="D10673" s="213" t="str">
        <f t="shared" si="3197"/>
        <v/>
      </c>
      <c r="E10673" s="214"/>
      <c r="F10673" s="215">
        <f t="shared" si="3198"/>
        <v>0</v>
      </c>
      <c r="G10673" s="281">
        <f t="shared" si="3200"/>
        <v>0</v>
      </c>
    </row>
    <row r="10674" spans="1:7" s="218" customFormat="1" ht="24" customHeight="1" x14ac:dyDescent="0.2">
      <c r="A10674" s="213" t="str">
        <f t="shared" si="3196"/>
        <v/>
      </c>
      <c r="B10674" s="211" t="str">
        <f t="shared" si="3199"/>
        <v/>
      </c>
      <c r="C10674" s="212"/>
      <c r="D10674" s="213" t="str">
        <f t="shared" si="3197"/>
        <v/>
      </c>
      <c r="E10674" s="214"/>
      <c r="F10674" s="215">
        <f t="shared" si="3198"/>
        <v>0</v>
      </c>
      <c r="G10674" s="281">
        <f t="shared" si="3200"/>
        <v>0</v>
      </c>
    </row>
    <row r="10675" spans="1:7" s="218" customFormat="1" ht="24" customHeight="1" x14ac:dyDescent="0.2">
      <c r="A10675" s="213" t="str">
        <f t="shared" si="3196"/>
        <v/>
      </c>
      <c r="B10675" s="211" t="str">
        <f t="shared" si="3199"/>
        <v/>
      </c>
      <c r="C10675" s="212"/>
      <c r="D10675" s="213" t="str">
        <f t="shared" si="3197"/>
        <v/>
      </c>
      <c r="E10675" s="214"/>
      <c r="F10675" s="216">
        <f t="shared" si="3198"/>
        <v>0</v>
      </c>
      <c r="G10675" s="281">
        <f t="shared" si="3200"/>
        <v>0</v>
      </c>
    </row>
    <row r="10676" spans="1:7" ht="24" customHeight="1" x14ac:dyDescent="0.2">
      <c r="A10676" s="282"/>
      <c r="B10676" s="95"/>
      <c r="C10676" s="95"/>
      <c r="D10676" s="101"/>
      <c r="E10676" s="102"/>
      <c r="F10676" s="268" t="s">
        <v>31</v>
      </c>
      <c r="G10676" s="283">
        <f>SUBTOTAL(9,G10662:G10675)</f>
        <v>0</v>
      </c>
    </row>
    <row r="10677" spans="1:7" ht="24" customHeight="1" x14ac:dyDescent="0.2">
      <c r="A10677" s="282"/>
      <c r="B10677" s="95"/>
      <c r="C10677" s="266" t="s">
        <v>605</v>
      </c>
      <c r="D10677" s="101"/>
      <c r="E10677" s="102"/>
      <c r="F10677" s="103"/>
      <c r="G10677" s="284"/>
    </row>
    <row r="10678" spans="1:7" s="218" customFormat="1"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1">
        <f>ROUND(E10678*F10678,2)</f>
        <v>0</v>
      </c>
    </row>
    <row r="10679" spans="1:7" s="218" customFormat="1" ht="24" customHeight="1" x14ac:dyDescent="0.2">
      <c r="A10679" s="213" t="str">
        <f t="shared" si="3201"/>
        <v/>
      </c>
      <c r="B10679" s="211">
        <f t="shared" si="3202"/>
        <v>0</v>
      </c>
      <c r="C10679" s="212"/>
      <c r="D10679" s="213" t="str">
        <f t="shared" si="3203"/>
        <v/>
      </c>
      <c r="E10679" s="214"/>
      <c r="F10679" s="217">
        <f t="shared" si="3204"/>
        <v>0</v>
      </c>
      <c r="G10679" s="281">
        <f>ROUND(E10679*F10679,2)</f>
        <v>0</v>
      </c>
    </row>
    <row r="10680" spans="1:7" s="218" customFormat="1" ht="24" customHeight="1" x14ac:dyDescent="0.2">
      <c r="A10680" s="213" t="str">
        <f t="shared" si="3201"/>
        <v/>
      </c>
      <c r="B10680" s="211">
        <f t="shared" si="3202"/>
        <v>0</v>
      </c>
      <c r="C10680" s="212"/>
      <c r="D10680" s="213" t="str">
        <f t="shared" si="3203"/>
        <v/>
      </c>
      <c r="E10680" s="214"/>
      <c r="F10680" s="217">
        <f t="shared" si="3204"/>
        <v>0</v>
      </c>
      <c r="G10680" s="281">
        <f t="shared" ref="G10680:G10685" si="3205">ROUND(E10680*F10680,2)</f>
        <v>0</v>
      </c>
    </row>
    <row r="10681" spans="1:7" s="218" customFormat="1" ht="24" customHeight="1" x14ac:dyDescent="0.2">
      <c r="A10681" s="213" t="str">
        <f t="shared" si="3201"/>
        <v/>
      </c>
      <c r="B10681" s="211">
        <f t="shared" si="3202"/>
        <v>0</v>
      </c>
      <c r="C10681" s="212"/>
      <c r="D10681" s="213" t="str">
        <f t="shared" si="3203"/>
        <v/>
      </c>
      <c r="E10681" s="214"/>
      <c r="F10681" s="217">
        <f t="shared" si="3204"/>
        <v>0</v>
      </c>
      <c r="G10681" s="281">
        <f t="shared" si="3205"/>
        <v>0</v>
      </c>
    </row>
    <row r="10682" spans="1:7" s="218" customFormat="1" ht="24" customHeight="1" x14ac:dyDescent="0.2">
      <c r="A10682" s="213" t="str">
        <f t="shared" si="3201"/>
        <v/>
      </c>
      <c r="B10682" s="211">
        <f t="shared" si="3202"/>
        <v>0</v>
      </c>
      <c r="C10682" s="212"/>
      <c r="D10682" s="213" t="str">
        <f t="shared" si="3203"/>
        <v/>
      </c>
      <c r="E10682" s="214"/>
      <c r="F10682" s="215">
        <f t="shared" si="3204"/>
        <v>0</v>
      </c>
      <c r="G10682" s="281">
        <f t="shared" si="3205"/>
        <v>0</v>
      </c>
    </row>
    <row r="10683" spans="1:7" s="218" customFormat="1" ht="24" customHeight="1" x14ac:dyDescent="0.2">
      <c r="A10683" s="213" t="str">
        <f t="shared" si="3201"/>
        <v/>
      </c>
      <c r="B10683" s="211">
        <f t="shared" si="3202"/>
        <v>0</v>
      </c>
      <c r="C10683" s="212"/>
      <c r="D10683" s="213" t="str">
        <f t="shared" si="3203"/>
        <v/>
      </c>
      <c r="E10683" s="214"/>
      <c r="F10683" s="215">
        <f t="shared" si="3204"/>
        <v>0</v>
      </c>
      <c r="G10683" s="281">
        <f t="shared" si="3205"/>
        <v>0</v>
      </c>
    </row>
    <row r="10684" spans="1:7" s="218" customFormat="1" ht="24" customHeight="1" x14ac:dyDescent="0.2">
      <c r="A10684" s="213" t="str">
        <f t="shared" si="3201"/>
        <v/>
      </c>
      <c r="B10684" s="211">
        <f t="shared" si="3202"/>
        <v>0</v>
      </c>
      <c r="C10684" s="212"/>
      <c r="D10684" s="213" t="str">
        <f t="shared" si="3203"/>
        <v/>
      </c>
      <c r="E10684" s="214"/>
      <c r="F10684" s="215">
        <f t="shared" si="3204"/>
        <v>0</v>
      </c>
      <c r="G10684" s="281">
        <f t="shared" si="3205"/>
        <v>0</v>
      </c>
    </row>
    <row r="10685" spans="1:7" s="218" customFormat="1" ht="24" customHeight="1" x14ac:dyDescent="0.2">
      <c r="A10685" s="213" t="str">
        <f t="shared" si="3201"/>
        <v/>
      </c>
      <c r="B10685" s="211">
        <f t="shared" si="3202"/>
        <v>0</v>
      </c>
      <c r="C10685" s="212"/>
      <c r="D10685" s="213" t="str">
        <f t="shared" si="3203"/>
        <v/>
      </c>
      <c r="E10685" s="214"/>
      <c r="F10685" s="215">
        <f t="shared" si="3204"/>
        <v>0</v>
      </c>
      <c r="G10685" s="281">
        <f t="shared" si="3205"/>
        <v>0</v>
      </c>
    </row>
    <row r="10686" spans="1:7" ht="24" customHeight="1" x14ac:dyDescent="0.2">
      <c r="A10686" s="282"/>
      <c r="B10686" s="95"/>
      <c r="C10686" s="95"/>
      <c r="D10686" s="101"/>
      <c r="E10686" s="102"/>
      <c r="F10686" s="268" t="s">
        <v>32</v>
      </c>
      <c r="G10686" s="283">
        <f>SUBTOTAL(9,G10678:G10685)</f>
        <v>0</v>
      </c>
    </row>
    <row r="10687" spans="1:7" ht="24" customHeight="1" x14ac:dyDescent="0.2">
      <c r="A10687" s="282"/>
      <c r="B10687" s="95"/>
      <c r="C10687" s="266" t="s">
        <v>606</v>
      </c>
      <c r="D10687" s="101"/>
      <c r="E10687" s="102"/>
      <c r="F10687" s="103"/>
      <c r="G10687" s="284"/>
    </row>
    <row r="10688" spans="1:7" s="218" customFormat="1"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1">
        <f t="shared" ref="G10688:G10696" si="3210">ROUND(E10688*F10688,2)</f>
        <v>0</v>
      </c>
    </row>
    <row r="10689" spans="1:7" s="218" customFormat="1" ht="24" customHeight="1" x14ac:dyDescent="0.2">
      <c r="A10689" s="213" t="str">
        <f t="shared" si="3206"/>
        <v/>
      </c>
      <c r="B10689" s="211" t="str">
        <f t="shared" si="3207"/>
        <v/>
      </c>
      <c r="C10689" s="212"/>
      <c r="D10689" s="213" t="str">
        <f t="shared" si="3208"/>
        <v/>
      </c>
      <c r="E10689" s="214"/>
      <c r="F10689" s="215">
        <f t="shared" si="3209"/>
        <v>0</v>
      </c>
      <c r="G10689" s="281">
        <f t="shared" si="3210"/>
        <v>0</v>
      </c>
    </row>
    <row r="10690" spans="1:7" s="218" customFormat="1" ht="24" customHeight="1" x14ac:dyDescent="0.2">
      <c r="A10690" s="213" t="str">
        <f t="shared" si="3206"/>
        <v/>
      </c>
      <c r="B10690" s="211" t="str">
        <f t="shared" si="3207"/>
        <v/>
      </c>
      <c r="C10690" s="212"/>
      <c r="D10690" s="213" t="str">
        <f t="shared" si="3208"/>
        <v/>
      </c>
      <c r="E10690" s="214"/>
      <c r="F10690" s="215">
        <f t="shared" si="3209"/>
        <v>0</v>
      </c>
      <c r="G10690" s="281">
        <f t="shared" si="3210"/>
        <v>0</v>
      </c>
    </row>
    <row r="10691" spans="1:7" s="218" customFormat="1" ht="24" customHeight="1" x14ac:dyDescent="0.2">
      <c r="A10691" s="213" t="str">
        <f t="shared" si="3206"/>
        <v/>
      </c>
      <c r="B10691" s="211" t="str">
        <f t="shared" si="3207"/>
        <v/>
      </c>
      <c r="C10691" s="212"/>
      <c r="D10691" s="213" t="str">
        <f t="shared" si="3208"/>
        <v/>
      </c>
      <c r="E10691" s="214"/>
      <c r="F10691" s="215">
        <f t="shared" si="3209"/>
        <v>0</v>
      </c>
      <c r="G10691" s="281">
        <f t="shared" si="3210"/>
        <v>0</v>
      </c>
    </row>
    <row r="10692" spans="1:7" s="218" customFormat="1" ht="24" customHeight="1" x14ac:dyDescent="0.2">
      <c r="A10692" s="213" t="str">
        <f t="shared" si="3206"/>
        <v/>
      </c>
      <c r="B10692" s="211" t="str">
        <f t="shared" si="3207"/>
        <v/>
      </c>
      <c r="C10692" s="212"/>
      <c r="D10692" s="213" t="str">
        <f t="shared" si="3208"/>
        <v/>
      </c>
      <c r="E10692" s="214"/>
      <c r="F10692" s="215">
        <f t="shared" si="3209"/>
        <v>0</v>
      </c>
      <c r="G10692" s="281">
        <f t="shared" si="3210"/>
        <v>0</v>
      </c>
    </row>
    <row r="10693" spans="1:7" s="218" customFormat="1" ht="24" customHeight="1" x14ac:dyDescent="0.2">
      <c r="A10693" s="213" t="str">
        <f t="shared" si="3206"/>
        <v/>
      </c>
      <c r="B10693" s="211" t="str">
        <f t="shared" si="3207"/>
        <v/>
      </c>
      <c r="C10693" s="212"/>
      <c r="D10693" s="213" t="str">
        <f t="shared" si="3208"/>
        <v/>
      </c>
      <c r="E10693" s="214"/>
      <c r="F10693" s="215">
        <f t="shared" si="3209"/>
        <v>0</v>
      </c>
      <c r="G10693" s="281">
        <f t="shared" si="3210"/>
        <v>0</v>
      </c>
    </row>
    <row r="10694" spans="1:7" s="218" customFormat="1" ht="24" customHeight="1" x14ac:dyDescent="0.2">
      <c r="A10694" s="213" t="str">
        <f t="shared" si="3206"/>
        <v/>
      </c>
      <c r="B10694" s="211" t="str">
        <f t="shared" si="3207"/>
        <v/>
      </c>
      <c r="C10694" s="212"/>
      <c r="D10694" s="213" t="str">
        <f t="shared" si="3208"/>
        <v/>
      </c>
      <c r="E10694" s="214"/>
      <c r="F10694" s="215">
        <f t="shared" si="3209"/>
        <v>0</v>
      </c>
      <c r="G10694" s="281">
        <f t="shared" si="3210"/>
        <v>0</v>
      </c>
    </row>
    <row r="10695" spans="1:7" s="218" customFormat="1" ht="24" customHeight="1" x14ac:dyDescent="0.2">
      <c r="A10695" s="213" t="str">
        <f t="shared" si="3206"/>
        <v/>
      </c>
      <c r="B10695" s="211" t="str">
        <f t="shared" si="3207"/>
        <v/>
      </c>
      <c r="C10695" s="212"/>
      <c r="D10695" s="213" t="str">
        <f t="shared" si="3208"/>
        <v/>
      </c>
      <c r="E10695" s="214"/>
      <c r="F10695" s="215">
        <f t="shared" si="3209"/>
        <v>0</v>
      </c>
      <c r="G10695" s="281">
        <f t="shared" si="3210"/>
        <v>0</v>
      </c>
    </row>
    <row r="10696" spans="1:7" s="218" customFormat="1" ht="24" customHeight="1" x14ac:dyDescent="0.2">
      <c r="A10696" s="213" t="str">
        <f t="shared" si="3206"/>
        <v/>
      </c>
      <c r="B10696" s="211" t="str">
        <f t="shared" si="3207"/>
        <v/>
      </c>
      <c r="C10696" s="212"/>
      <c r="D10696" s="213" t="str">
        <f t="shared" si="3208"/>
        <v/>
      </c>
      <c r="E10696" s="214"/>
      <c r="F10696" s="215">
        <f t="shared" si="3209"/>
        <v>0</v>
      </c>
      <c r="G10696" s="281">
        <f t="shared" si="3210"/>
        <v>0</v>
      </c>
    </row>
    <row r="10697" spans="1:7" ht="24" customHeight="1" x14ac:dyDescent="0.2">
      <c r="A10697" s="285"/>
      <c r="B10697" s="101"/>
      <c r="C10697" s="95"/>
      <c r="D10697" s="101"/>
      <c r="E10697" s="102"/>
      <c r="F10697" s="268" t="s">
        <v>33</v>
      </c>
      <c r="G10697" s="283">
        <f>SUBTOTAL(9,G10688:G10696)</f>
        <v>0</v>
      </c>
    </row>
    <row r="10698" spans="1:7" ht="24" customHeight="1" x14ac:dyDescent="0.2">
      <c r="A10698" s="286"/>
      <c r="B10698" s="101"/>
      <c r="C10698" s="95"/>
      <c r="D10698" s="101"/>
      <c r="E10698" s="102"/>
      <c r="F10698" s="103"/>
      <c r="G10698" s="284"/>
    </row>
    <row r="10699" spans="1:7" ht="24" customHeight="1" x14ac:dyDescent="0.2">
      <c r="A10699" s="287" t="str">
        <f>B10657</f>
        <v/>
      </c>
      <c r="B10699" s="288" t="str">
        <f>C10657</f>
        <v/>
      </c>
      <c r="C10699" s="109"/>
      <c r="D10699" s="109" t="s">
        <v>34</v>
      </c>
      <c r="E10699" s="110"/>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7" t="str">
        <f>Comitente</f>
        <v>CA.ME. SAN JUAN SOCIEDAD DEL ESTADO</v>
      </c>
      <c r="C10702" s="92"/>
      <c r="D10702" s="98"/>
      <c r="E10702" s="98"/>
      <c r="F10702" s="99"/>
      <c r="G10702" s="273"/>
    </row>
    <row r="10703" spans="1:7" ht="24" customHeight="1" x14ac:dyDescent="0.2">
      <c r="A10703" s="272" t="s">
        <v>603</v>
      </c>
      <c r="B10703" s="97">
        <f>Contratista</f>
        <v>0</v>
      </c>
      <c r="C10703" s="93"/>
      <c r="D10703" s="93"/>
      <c r="E10703" s="93"/>
      <c r="F10703" s="100"/>
      <c r="G10703" s="274"/>
    </row>
    <row r="10704" spans="1:7" ht="24" customHeight="1" x14ac:dyDescent="0.2">
      <c r="A10704" s="272" t="s">
        <v>24</v>
      </c>
      <c r="B10704" s="97" t="str">
        <f>Obra</f>
        <v>CIERRE PERIMETRAL - OBRA CIVIL Ca.Me. SAN JUAN S.E.</v>
      </c>
      <c r="C10704" s="93"/>
      <c r="D10704" s="93"/>
      <c r="E10704" s="93"/>
      <c r="F10704" s="100" t="s">
        <v>38</v>
      </c>
      <c r="G10704" s="275">
        <f>Fecha_Base</f>
        <v>44711</v>
      </c>
    </row>
    <row r="10705" spans="1:123" ht="24" customHeight="1" x14ac:dyDescent="0.2">
      <c r="A10705" s="276" t="s">
        <v>601</v>
      </c>
      <c r="B10705" s="94" t="str">
        <f>Ubicación</f>
        <v>DEPARTAMENTO SARMIENTO</v>
      </c>
      <c r="C10705" s="94"/>
      <c r="D10705" s="101"/>
      <c r="E10705" s="102"/>
      <c r="F10705" s="103"/>
      <c r="G10705" s="277"/>
    </row>
    <row r="10706" spans="1:123" ht="24" customHeight="1" x14ac:dyDescent="0.2">
      <c r="A10706" s="276" t="s">
        <v>39</v>
      </c>
      <c r="B10706" s="104" t="str">
        <f>IFERROR(VALUE(LEFT(B10707,FIND(".",B10707)-1)),"")</f>
        <v/>
      </c>
      <c r="C10706" s="95" t="str">
        <f>IFERROR(VLOOKUP(B10706,Tabla_CyP,2,FALSE),"")</f>
        <v/>
      </c>
      <c r="D10706" s="95"/>
      <c r="E10706" s="102"/>
      <c r="F10706" s="103"/>
      <c r="G10706" s="277"/>
    </row>
    <row r="10707" spans="1:123" ht="24" customHeight="1" x14ac:dyDescent="0.2">
      <c r="A10707" s="276" t="s">
        <v>25</v>
      </c>
      <c r="B10707" s="105" t="str">
        <f>IFERROR(VLOOKUP(COUNTIF($A$1:A10707,"ANALISIS DE PRECIOS"),Tabla_NumeroItem,2,FALSE),"")</f>
        <v/>
      </c>
      <c r="C10707" s="95" t="str">
        <f>IFERROR(VLOOKUP(B10707,Tabla_CyP,2,FALSE),"")</f>
        <v/>
      </c>
      <c r="D10707" s="101"/>
      <c r="E10707" s="102"/>
      <c r="F10707" s="100" t="s">
        <v>26</v>
      </c>
      <c r="G10707" s="278" t="str">
        <f>IFERROR(VLOOKUP(B10707,Tabla_CyP,4,FALSE),"")</f>
        <v/>
      </c>
    </row>
    <row r="10708" spans="1:123" ht="24" customHeight="1" x14ac:dyDescent="0.2">
      <c r="A10708" s="276"/>
      <c r="B10708" s="94"/>
      <c r="C10708" s="95"/>
      <c r="D10708" s="101"/>
      <c r="E10708" s="102"/>
      <c r="F10708" s="103"/>
      <c r="G10708" s="277"/>
    </row>
    <row r="10709" spans="1:123" ht="24" customHeight="1" x14ac:dyDescent="0.2">
      <c r="A10709" s="378" t="s">
        <v>507</v>
      </c>
      <c r="B10709" s="379"/>
      <c r="C10709" s="380" t="s">
        <v>0</v>
      </c>
      <c r="D10709" s="380" t="s">
        <v>27</v>
      </c>
      <c r="E10709" s="386" t="s">
        <v>28</v>
      </c>
      <c r="F10709" s="388" t="s">
        <v>29</v>
      </c>
      <c r="G10709" s="388" t="s">
        <v>30</v>
      </c>
    </row>
    <row r="10710" spans="1:123" s="107" customFormat="1" ht="24" customHeight="1" x14ac:dyDescent="0.2">
      <c r="A10710" s="106" t="s">
        <v>508</v>
      </c>
      <c r="B10710" s="106" t="s">
        <v>509</v>
      </c>
      <c r="C10710" s="381"/>
      <c r="D10710" s="381"/>
      <c r="E10710" s="387"/>
      <c r="F10710" s="389"/>
      <c r="G10710" s="389"/>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customHeight="1" x14ac:dyDescent="0.2">
      <c r="A10711" s="279"/>
      <c r="B10711" s="108"/>
      <c r="C10711" s="267" t="s">
        <v>604</v>
      </c>
      <c r="D10711" s="109"/>
      <c r="E10711" s="110"/>
      <c r="F10711" s="111"/>
      <c r="G10711" s="280"/>
    </row>
    <row r="10712" spans="1:123" s="218" customFormat="1"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1">
        <f>ROUND(E10712*F10712,2)</f>
        <v>0</v>
      </c>
    </row>
    <row r="10713" spans="1:123" s="218" customFormat="1"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1">
        <f t="shared" ref="G10713:G10725" si="3215">ROUND(E10713*F10713,2)</f>
        <v>0</v>
      </c>
    </row>
    <row r="10714" spans="1:123" s="218" customFormat="1" ht="24" customHeight="1" x14ac:dyDescent="0.2">
      <c r="A10714" s="213" t="str">
        <f t="shared" si="3211"/>
        <v/>
      </c>
      <c r="B10714" s="211" t="str">
        <f t="shared" si="3214"/>
        <v/>
      </c>
      <c r="C10714" s="212"/>
      <c r="D10714" s="213" t="str">
        <f t="shared" si="3212"/>
        <v/>
      </c>
      <c r="E10714" s="214"/>
      <c r="F10714" s="215">
        <f t="shared" si="3213"/>
        <v>0</v>
      </c>
      <c r="G10714" s="281">
        <f t="shared" si="3215"/>
        <v>0</v>
      </c>
    </row>
    <row r="10715" spans="1:123" s="218" customFormat="1" ht="24" customHeight="1" x14ac:dyDescent="0.2">
      <c r="A10715" s="213" t="str">
        <f t="shared" si="3211"/>
        <v/>
      </c>
      <c r="B10715" s="211" t="str">
        <f t="shared" si="3214"/>
        <v/>
      </c>
      <c r="C10715" s="212"/>
      <c r="D10715" s="213" t="str">
        <f t="shared" si="3212"/>
        <v/>
      </c>
      <c r="E10715" s="214"/>
      <c r="F10715" s="215">
        <f t="shared" si="3213"/>
        <v>0</v>
      </c>
      <c r="G10715" s="281">
        <f t="shared" si="3215"/>
        <v>0</v>
      </c>
    </row>
    <row r="10716" spans="1:123" s="218" customFormat="1" ht="24" customHeight="1" x14ac:dyDescent="0.2">
      <c r="A10716" s="213" t="str">
        <f t="shared" si="3211"/>
        <v/>
      </c>
      <c r="B10716" s="211" t="str">
        <f t="shared" si="3214"/>
        <v/>
      </c>
      <c r="C10716" s="212"/>
      <c r="D10716" s="213" t="str">
        <f t="shared" si="3212"/>
        <v/>
      </c>
      <c r="E10716" s="214"/>
      <c r="F10716" s="215">
        <f t="shared" si="3213"/>
        <v>0</v>
      </c>
      <c r="G10716" s="281">
        <f t="shared" si="3215"/>
        <v>0</v>
      </c>
    </row>
    <row r="10717" spans="1:123" s="218" customFormat="1" ht="24" customHeight="1" x14ac:dyDescent="0.2">
      <c r="A10717" s="213" t="str">
        <f t="shared" si="3211"/>
        <v/>
      </c>
      <c r="B10717" s="211" t="str">
        <f t="shared" si="3214"/>
        <v/>
      </c>
      <c r="C10717" s="212"/>
      <c r="D10717" s="213" t="str">
        <f t="shared" si="3212"/>
        <v/>
      </c>
      <c r="E10717" s="214"/>
      <c r="F10717" s="215">
        <f t="shared" si="3213"/>
        <v>0</v>
      </c>
      <c r="G10717" s="281">
        <f t="shared" si="3215"/>
        <v>0</v>
      </c>
    </row>
    <row r="10718" spans="1:123" s="218" customFormat="1" ht="24" customHeight="1" x14ac:dyDescent="0.2">
      <c r="A10718" s="213" t="str">
        <f t="shared" si="3211"/>
        <v/>
      </c>
      <c r="B10718" s="211" t="str">
        <f t="shared" si="3214"/>
        <v/>
      </c>
      <c r="C10718" s="212"/>
      <c r="D10718" s="213" t="str">
        <f t="shared" si="3212"/>
        <v/>
      </c>
      <c r="E10718" s="214"/>
      <c r="F10718" s="215">
        <f t="shared" si="3213"/>
        <v>0</v>
      </c>
      <c r="G10718" s="281">
        <f t="shared" si="3215"/>
        <v>0</v>
      </c>
    </row>
    <row r="10719" spans="1:123" s="218" customFormat="1" ht="24" customHeight="1" x14ac:dyDescent="0.2">
      <c r="A10719" s="213" t="str">
        <f t="shared" si="3211"/>
        <v/>
      </c>
      <c r="B10719" s="211" t="str">
        <f t="shared" si="3214"/>
        <v/>
      </c>
      <c r="C10719" s="212"/>
      <c r="D10719" s="213" t="str">
        <f t="shared" si="3212"/>
        <v/>
      </c>
      <c r="E10719" s="214"/>
      <c r="F10719" s="215">
        <f t="shared" si="3213"/>
        <v>0</v>
      </c>
      <c r="G10719" s="281">
        <f t="shared" si="3215"/>
        <v>0</v>
      </c>
    </row>
    <row r="10720" spans="1:123" s="218" customFormat="1" ht="24" customHeight="1" x14ac:dyDescent="0.2">
      <c r="A10720" s="213" t="str">
        <f t="shared" si="3211"/>
        <v/>
      </c>
      <c r="B10720" s="211" t="str">
        <f t="shared" si="3214"/>
        <v/>
      </c>
      <c r="C10720" s="212"/>
      <c r="D10720" s="213" t="str">
        <f t="shared" si="3212"/>
        <v/>
      </c>
      <c r="E10720" s="214"/>
      <c r="F10720" s="215">
        <f t="shared" si="3213"/>
        <v>0</v>
      </c>
      <c r="G10720" s="281">
        <f t="shared" si="3215"/>
        <v>0</v>
      </c>
    </row>
    <row r="10721" spans="1:7" s="218" customFormat="1" ht="24" customHeight="1" x14ac:dyDescent="0.2">
      <c r="A10721" s="213" t="str">
        <f t="shared" si="3211"/>
        <v/>
      </c>
      <c r="B10721" s="211" t="str">
        <f t="shared" si="3214"/>
        <v/>
      </c>
      <c r="C10721" s="212"/>
      <c r="D10721" s="213" t="str">
        <f t="shared" si="3212"/>
        <v/>
      </c>
      <c r="E10721" s="214"/>
      <c r="F10721" s="215">
        <f t="shared" si="3213"/>
        <v>0</v>
      </c>
      <c r="G10721" s="281">
        <f t="shared" si="3215"/>
        <v>0</v>
      </c>
    </row>
    <row r="10722" spans="1:7" s="218" customFormat="1" ht="24" customHeight="1" x14ac:dyDescent="0.2">
      <c r="A10722" s="213" t="str">
        <f t="shared" si="3211"/>
        <v/>
      </c>
      <c r="B10722" s="211" t="str">
        <f t="shared" si="3214"/>
        <v/>
      </c>
      <c r="C10722" s="212"/>
      <c r="D10722" s="213" t="str">
        <f t="shared" si="3212"/>
        <v/>
      </c>
      <c r="E10722" s="214"/>
      <c r="F10722" s="215">
        <f t="shared" si="3213"/>
        <v>0</v>
      </c>
      <c r="G10722" s="281">
        <f t="shared" si="3215"/>
        <v>0</v>
      </c>
    </row>
    <row r="10723" spans="1:7" s="218" customFormat="1" ht="24" customHeight="1" x14ac:dyDescent="0.2">
      <c r="A10723" s="213" t="str">
        <f t="shared" si="3211"/>
        <v/>
      </c>
      <c r="B10723" s="211" t="str">
        <f t="shared" si="3214"/>
        <v/>
      </c>
      <c r="C10723" s="212"/>
      <c r="D10723" s="213" t="str">
        <f t="shared" si="3212"/>
        <v/>
      </c>
      <c r="E10723" s="214"/>
      <c r="F10723" s="215">
        <f t="shared" si="3213"/>
        <v>0</v>
      </c>
      <c r="G10723" s="281">
        <f t="shared" si="3215"/>
        <v>0</v>
      </c>
    </row>
    <row r="10724" spans="1:7" s="218" customFormat="1" ht="24" customHeight="1" x14ac:dyDescent="0.2">
      <c r="A10724" s="213" t="str">
        <f t="shared" si="3211"/>
        <v/>
      </c>
      <c r="B10724" s="211" t="str">
        <f t="shared" si="3214"/>
        <v/>
      </c>
      <c r="C10724" s="212"/>
      <c r="D10724" s="213" t="str">
        <f t="shared" si="3212"/>
        <v/>
      </c>
      <c r="E10724" s="214"/>
      <c r="F10724" s="215">
        <f t="shared" si="3213"/>
        <v>0</v>
      </c>
      <c r="G10724" s="281">
        <f t="shared" si="3215"/>
        <v>0</v>
      </c>
    </row>
    <row r="10725" spans="1:7" s="218" customFormat="1" ht="24" customHeight="1" x14ac:dyDescent="0.2">
      <c r="A10725" s="213" t="str">
        <f t="shared" si="3211"/>
        <v/>
      </c>
      <c r="B10725" s="211" t="str">
        <f t="shared" si="3214"/>
        <v/>
      </c>
      <c r="C10725" s="212"/>
      <c r="D10725" s="213" t="str">
        <f t="shared" si="3212"/>
        <v/>
      </c>
      <c r="E10725" s="214"/>
      <c r="F10725" s="216">
        <f t="shared" si="3213"/>
        <v>0</v>
      </c>
      <c r="G10725" s="281">
        <f t="shared" si="3215"/>
        <v>0</v>
      </c>
    </row>
    <row r="10726" spans="1:7" ht="24" customHeight="1" x14ac:dyDescent="0.2">
      <c r="A10726" s="282"/>
      <c r="B10726" s="95"/>
      <c r="C10726" s="95"/>
      <c r="D10726" s="101"/>
      <c r="E10726" s="102"/>
      <c r="F10726" s="268" t="s">
        <v>31</v>
      </c>
      <c r="G10726" s="283">
        <f>SUBTOTAL(9,G10712:G10725)</f>
        <v>0</v>
      </c>
    </row>
    <row r="10727" spans="1:7" ht="24" customHeight="1" x14ac:dyDescent="0.2">
      <c r="A10727" s="282"/>
      <c r="B10727" s="95"/>
      <c r="C10727" s="266" t="s">
        <v>605</v>
      </c>
      <c r="D10727" s="101"/>
      <c r="E10727" s="102"/>
      <c r="F10727" s="103"/>
      <c r="G10727" s="284"/>
    </row>
    <row r="10728" spans="1:7" s="218" customFormat="1"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1">
        <f>ROUND(E10728*F10728,2)</f>
        <v>0</v>
      </c>
    </row>
    <row r="10729" spans="1:7" s="218" customFormat="1" ht="24" customHeight="1" x14ac:dyDescent="0.2">
      <c r="A10729" s="213" t="str">
        <f t="shared" si="3216"/>
        <v/>
      </c>
      <c r="B10729" s="211">
        <f t="shared" si="3217"/>
        <v>0</v>
      </c>
      <c r="C10729" s="212"/>
      <c r="D10729" s="213" t="str">
        <f t="shared" si="3218"/>
        <v/>
      </c>
      <c r="E10729" s="214"/>
      <c r="F10729" s="217">
        <f t="shared" si="3219"/>
        <v>0</v>
      </c>
      <c r="G10729" s="281">
        <f>ROUND(E10729*F10729,2)</f>
        <v>0</v>
      </c>
    </row>
    <row r="10730" spans="1:7" s="218" customFormat="1" ht="24" customHeight="1" x14ac:dyDescent="0.2">
      <c r="A10730" s="213" t="str">
        <f t="shared" si="3216"/>
        <v/>
      </c>
      <c r="B10730" s="211">
        <f t="shared" si="3217"/>
        <v>0</v>
      </c>
      <c r="C10730" s="212"/>
      <c r="D10730" s="213" t="str">
        <f t="shared" si="3218"/>
        <v/>
      </c>
      <c r="E10730" s="214"/>
      <c r="F10730" s="217">
        <f t="shared" si="3219"/>
        <v>0</v>
      </c>
      <c r="G10730" s="281">
        <f t="shared" ref="G10730:G10735" si="3220">ROUND(E10730*F10730,2)</f>
        <v>0</v>
      </c>
    </row>
    <row r="10731" spans="1:7" s="218" customFormat="1" ht="24" customHeight="1" x14ac:dyDescent="0.2">
      <c r="A10731" s="213" t="str">
        <f t="shared" si="3216"/>
        <v/>
      </c>
      <c r="B10731" s="211">
        <f t="shared" si="3217"/>
        <v>0</v>
      </c>
      <c r="C10731" s="212"/>
      <c r="D10731" s="213" t="str">
        <f t="shared" si="3218"/>
        <v/>
      </c>
      <c r="E10731" s="214"/>
      <c r="F10731" s="217">
        <f t="shared" si="3219"/>
        <v>0</v>
      </c>
      <c r="G10731" s="281">
        <f t="shared" si="3220"/>
        <v>0</v>
      </c>
    </row>
    <row r="10732" spans="1:7" s="218" customFormat="1" ht="24" customHeight="1" x14ac:dyDescent="0.2">
      <c r="A10732" s="213" t="str">
        <f t="shared" si="3216"/>
        <v/>
      </c>
      <c r="B10732" s="211">
        <f t="shared" si="3217"/>
        <v>0</v>
      </c>
      <c r="C10732" s="212"/>
      <c r="D10732" s="213" t="str">
        <f t="shared" si="3218"/>
        <v/>
      </c>
      <c r="E10732" s="214"/>
      <c r="F10732" s="215">
        <f t="shared" si="3219"/>
        <v>0</v>
      </c>
      <c r="G10732" s="281">
        <f t="shared" si="3220"/>
        <v>0</v>
      </c>
    </row>
    <row r="10733" spans="1:7" s="218" customFormat="1" ht="24" customHeight="1" x14ac:dyDescent="0.2">
      <c r="A10733" s="213" t="str">
        <f t="shared" si="3216"/>
        <v/>
      </c>
      <c r="B10733" s="211">
        <f t="shared" si="3217"/>
        <v>0</v>
      </c>
      <c r="C10733" s="212"/>
      <c r="D10733" s="213" t="str">
        <f t="shared" si="3218"/>
        <v/>
      </c>
      <c r="E10733" s="214"/>
      <c r="F10733" s="215">
        <f t="shared" si="3219"/>
        <v>0</v>
      </c>
      <c r="G10733" s="281">
        <f t="shared" si="3220"/>
        <v>0</v>
      </c>
    </row>
    <row r="10734" spans="1:7" s="218" customFormat="1" ht="24" customHeight="1" x14ac:dyDescent="0.2">
      <c r="A10734" s="213" t="str">
        <f t="shared" si="3216"/>
        <v/>
      </c>
      <c r="B10734" s="211">
        <f t="shared" si="3217"/>
        <v>0</v>
      </c>
      <c r="C10734" s="212"/>
      <c r="D10734" s="213" t="str">
        <f t="shared" si="3218"/>
        <v/>
      </c>
      <c r="E10734" s="214"/>
      <c r="F10734" s="215">
        <f t="shared" si="3219"/>
        <v>0</v>
      </c>
      <c r="G10734" s="281">
        <f t="shared" si="3220"/>
        <v>0</v>
      </c>
    </row>
    <row r="10735" spans="1:7" s="218" customFormat="1" ht="24" customHeight="1" x14ac:dyDescent="0.2">
      <c r="A10735" s="213" t="str">
        <f t="shared" si="3216"/>
        <v/>
      </c>
      <c r="B10735" s="211">
        <f t="shared" si="3217"/>
        <v>0</v>
      </c>
      <c r="C10735" s="212"/>
      <c r="D10735" s="213" t="str">
        <f t="shared" si="3218"/>
        <v/>
      </c>
      <c r="E10735" s="214"/>
      <c r="F10735" s="215">
        <f t="shared" si="3219"/>
        <v>0</v>
      </c>
      <c r="G10735" s="281">
        <f t="shared" si="3220"/>
        <v>0</v>
      </c>
    </row>
    <row r="10736" spans="1:7" ht="24" customHeight="1" x14ac:dyDescent="0.2">
      <c r="A10736" s="282"/>
      <c r="B10736" s="95"/>
      <c r="C10736" s="95"/>
      <c r="D10736" s="101"/>
      <c r="E10736" s="102"/>
      <c r="F10736" s="268" t="s">
        <v>32</v>
      </c>
      <c r="G10736" s="283">
        <f>SUBTOTAL(9,G10728:G10735)</f>
        <v>0</v>
      </c>
    </row>
    <row r="10737" spans="1:7" ht="24" customHeight="1" x14ac:dyDescent="0.2">
      <c r="A10737" s="282"/>
      <c r="B10737" s="95"/>
      <c r="C10737" s="266" t="s">
        <v>606</v>
      </c>
      <c r="D10737" s="101"/>
      <c r="E10737" s="102"/>
      <c r="F10737" s="103"/>
      <c r="G10737" s="284"/>
    </row>
    <row r="10738" spans="1:7" s="218" customFormat="1"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1">
        <f t="shared" ref="G10738:G10746" si="3225">ROUND(E10738*F10738,2)</f>
        <v>0</v>
      </c>
    </row>
    <row r="10739" spans="1:7" s="218" customFormat="1" ht="24" customHeight="1" x14ac:dyDescent="0.2">
      <c r="A10739" s="213" t="str">
        <f t="shared" si="3221"/>
        <v/>
      </c>
      <c r="B10739" s="211" t="str">
        <f t="shared" si="3222"/>
        <v/>
      </c>
      <c r="C10739" s="212"/>
      <c r="D10739" s="213" t="str">
        <f t="shared" si="3223"/>
        <v/>
      </c>
      <c r="E10739" s="214"/>
      <c r="F10739" s="215">
        <f t="shared" si="3224"/>
        <v>0</v>
      </c>
      <c r="G10739" s="281">
        <f t="shared" si="3225"/>
        <v>0</v>
      </c>
    </row>
    <row r="10740" spans="1:7" s="218" customFormat="1" ht="24" customHeight="1" x14ac:dyDescent="0.2">
      <c r="A10740" s="213" t="str">
        <f t="shared" si="3221"/>
        <v/>
      </c>
      <c r="B10740" s="211" t="str">
        <f t="shared" si="3222"/>
        <v/>
      </c>
      <c r="C10740" s="212"/>
      <c r="D10740" s="213" t="str">
        <f t="shared" si="3223"/>
        <v/>
      </c>
      <c r="E10740" s="214"/>
      <c r="F10740" s="215">
        <f t="shared" si="3224"/>
        <v>0</v>
      </c>
      <c r="G10740" s="281">
        <f t="shared" si="3225"/>
        <v>0</v>
      </c>
    </row>
    <row r="10741" spans="1:7" s="218" customFormat="1" ht="24" customHeight="1" x14ac:dyDescent="0.2">
      <c r="A10741" s="213" t="str">
        <f t="shared" si="3221"/>
        <v/>
      </c>
      <c r="B10741" s="211" t="str">
        <f t="shared" si="3222"/>
        <v/>
      </c>
      <c r="C10741" s="212"/>
      <c r="D10741" s="213" t="str">
        <f t="shared" si="3223"/>
        <v/>
      </c>
      <c r="E10741" s="214"/>
      <c r="F10741" s="215">
        <f t="shared" si="3224"/>
        <v>0</v>
      </c>
      <c r="G10741" s="281">
        <f t="shared" si="3225"/>
        <v>0</v>
      </c>
    </row>
    <row r="10742" spans="1:7" s="218" customFormat="1" ht="24" customHeight="1" x14ac:dyDescent="0.2">
      <c r="A10742" s="213" t="str">
        <f t="shared" si="3221"/>
        <v/>
      </c>
      <c r="B10742" s="211" t="str">
        <f t="shared" si="3222"/>
        <v/>
      </c>
      <c r="C10742" s="212"/>
      <c r="D10742" s="213" t="str">
        <f t="shared" si="3223"/>
        <v/>
      </c>
      <c r="E10742" s="214"/>
      <c r="F10742" s="215">
        <f t="shared" si="3224"/>
        <v>0</v>
      </c>
      <c r="G10742" s="281">
        <f t="shared" si="3225"/>
        <v>0</v>
      </c>
    </row>
    <row r="10743" spans="1:7" s="218" customFormat="1" ht="24" customHeight="1" x14ac:dyDescent="0.2">
      <c r="A10743" s="213" t="str">
        <f t="shared" si="3221"/>
        <v/>
      </c>
      <c r="B10743" s="211" t="str">
        <f t="shared" si="3222"/>
        <v/>
      </c>
      <c r="C10743" s="212"/>
      <c r="D10743" s="213" t="str">
        <f t="shared" si="3223"/>
        <v/>
      </c>
      <c r="E10743" s="214"/>
      <c r="F10743" s="215">
        <f t="shared" si="3224"/>
        <v>0</v>
      </c>
      <c r="G10743" s="281">
        <f t="shared" si="3225"/>
        <v>0</v>
      </c>
    </row>
    <row r="10744" spans="1:7" s="218" customFormat="1" ht="24" customHeight="1" x14ac:dyDescent="0.2">
      <c r="A10744" s="213" t="str">
        <f t="shared" si="3221"/>
        <v/>
      </c>
      <c r="B10744" s="211" t="str">
        <f t="shared" si="3222"/>
        <v/>
      </c>
      <c r="C10744" s="212"/>
      <c r="D10744" s="213" t="str">
        <f t="shared" si="3223"/>
        <v/>
      </c>
      <c r="E10744" s="214"/>
      <c r="F10744" s="215">
        <f t="shared" si="3224"/>
        <v>0</v>
      </c>
      <c r="G10744" s="281">
        <f t="shared" si="3225"/>
        <v>0</v>
      </c>
    </row>
    <row r="10745" spans="1:7" s="218" customFormat="1" ht="24" customHeight="1" x14ac:dyDescent="0.2">
      <c r="A10745" s="213" t="str">
        <f t="shared" si="3221"/>
        <v/>
      </c>
      <c r="B10745" s="211" t="str">
        <f t="shared" si="3222"/>
        <v/>
      </c>
      <c r="C10745" s="212"/>
      <c r="D10745" s="213" t="str">
        <f t="shared" si="3223"/>
        <v/>
      </c>
      <c r="E10745" s="214"/>
      <c r="F10745" s="215">
        <f t="shared" si="3224"/>
        <v>0</v>
      </c>
      <c r="G10745" s="281">
        <f t="shared" si="3225"/>
        <v>0</v>
      </c>
    </row>
    <row r="10746" spans="1:7" s="218" customFormat="1" ht="24" customHeight="1" x14ac:dyDescent="0.2">
      <c r="A10746" s="213" t="str">
        <f t="shared" si="3221"/>
        <v/>
      </c>
      <c r="B10746" s="211" t="str">
        <f t="shared" si="3222"/>
        <v/>
      </c>
      <c r="C10746" s="212"/>
      <c r="D10746" s="213" t="str">
        <f t="shared" si="3223"/>
        <v/>
      </c>
      <c r="E10746" s="214"/>
      <c r="F10746" s="215">
        <f t="shared" si="3224"/>
        <v>0</v>
      </c>
      <c r="G10746" s="281">
        <f t="shared" si="3225"/>
        <v>0</v>
      </c>
    </row>
    <row r="10747" spans="1:7" ht="24" customHeight="1" x14ac:dyDescent="0.2">
      <c r="A10747" s="285"/>
      <c r="B10747" s="101"/>
      <c r="C10747" s="95"/>
      <c r="D10747" s="101"/>
      <c r="E10747" s="102"/>
      <c r="F10747" s="268" t="s">
        <v>33</v>
      </c>
      <c r="G10747" s="283">
        <f>SUBTOTAL(9,G10738:G10746)</f>
        <v>0</v>
      </c>
    </row>
    <row r="10748" spans="1:7" ht="24" customHeight="1" x14ac:dyDescent="0.2">
      <c r="A10748" s="286"/>
      <c r="B10748" s="101"/>
      <c r="C10748" s="95"/>
      <c r="D10748" s="101"/>
      <c r="E10748" s="102"/>
      <c r="F10748" s="103"/>
      <c r="G10748" s="284"/>
    </row>
    <row r="10749" spans="1:7" ht="24" customHeight="1" x14ac:dyDescent="0.2">
      <c r="A10749" s="287" t="str">
        <f>B10707</f>
        <v/>
      </c>
      <c r="B10749" s="288" t="str">
        <f>C10707</f>
        <v/>
      </c>
      <c r="C10749" s="109"/>
      <c r="D10749" s="109" t="s">
        <v>34</v>
      </c>
      <c r="E10749" s="110"/>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7" t="str">
        <f>Comitente</f>
        <v>CA.ME. SAN JUAN SOCIEDAD DEL ESTADO</v>
      </c>
      <c r="C10752" s="92"/>
      <c r="D10752" s="98"/>
      <c r="E10752" s="98"/>
      <c r="F10752" s="99"/>
      <c r="G10752" s="273"/>
    </row>
    <row r="10753" spans="1:123" ht="24" customHeight="1" x14ac:dyDescent="0.2">
      <c r="A10753" s="272" t="s">
        <v>603</v>
      </c>
      <c r="B10753" s="97">
        <f>Contratista</f>
        <v>0</v>
      </c>
      <c r="C10753" s="93"/>
      <c r="D10753" s="93"/>
      <c r="E10753" s="93"/>
      <c r="F10753" s="100"/>
      <c r="G10753" s="274"/>
    </row>
    <row r="10754" spans="1:123" ht="24" customHeight="1" x14ac:dyDescent="0.2">
      <c r="A10754" s="272" t="s">
        <v>24</v>
      </c>
      <c r="B10754" s="97" t="str">
        <f>Obra</f>
        <v>CIERRE PERIMETRAL - OBRA CIVIL Ca.Me. SAN JUAN S.E.</v>
      </c>
      <c r="C10754" s="93"/>
      <c r="D10754" s="93"/>
      <c r="E10754" s="93"/>
      <c r="F10754" s="100" t="s">
        <v>38</v>
      </c>
      <c r="G10754" s="275">
        <f>Fecha_Base</f>
        <v>44711</v>
      </c>
    </row>
    <row r="10755" spans="1:123" ht="24" customHeight="1" x14ac:dyDescent="0.2">
      <c r="A10755" s="276" t="s">
        <v>601</v>
      </c>
      <c r="B10755" s="94" t="str">
        <f>Ubicación</f>
        <v>DEPARTAMENTO SARMIENTO</v>
      </c>
      <c r="C10755" s="94"/>
      <c r="D10755" s="101"/>
      <c r="E10755" s="102"/>
      <c r="F10755" s="103"/>
      <c r="G10755" s="277"/>
    </row>
    <row r="10756" spans="1:123" ht="24" customHeight="1" x14ac:dyDescent="0.2">
      <c r="A10756" s="276" t="s">
        <v>39</v>
      </c>
      <c r="B10756" s="104" t="str">
        <f>IFERROR(VALUE(LEFT(B10757,FIND(".",B10757)-1)),"")</f>
        <v/>
      </c>
      <c r="C10756" s="95" t="str">
        <f>IFERROR(VLOOKUP(B10756,Tabla_CyP,2,FALSE),"")</f>
        <v/>
      </c>
      <c r="D10756" s="95"/>
      <c r="E10756" s="102"/>
      <c r="F10756" s="103"/>
      <c r="G10756" s="277"/>
    </row>
    <row r="10757" spans="1:123" ht="24" customHeight="1" x14ac:dyDescent="0.2">
      <c r="A10757" s="276" t="s">
        <v>25</v>
      </c>
      <c r="B10757" s="105" t="str">
        <f>IFERROR(VLOOKUP(COUNTIF($A$1:A10757,"ANALISIS DE PRECIOS"),Tabla_NumeroItem,2,FALSE),"")</f>
        <v/>
      </c>
      <c r="C10757" s="95" t="str">
        <f>IFERROR(VLOOKUP(B10757,Tabla_CyP,2,FALSE),"")</f>
        <v/>
      </c>
      <c r="D10757" s="101"/>
      <c r="E10757" s="102"/>
      <c r="F10757" s="100" t="s">
        <v>26</v>
      </c>
      <c r="G10757" s="278" t="str">
        <f>IFERROR(VLOOKUP(B10757,Tabla_CyP,4,FALSE),"")</f>
        <v/>
      </c>
    </row>
    <row r="10758" spans="1:123" ht="24" customHeight="1" x14ac:dyDescent="0.2">
      <c r="A10758" s="276"/>
      <c r="B10758" s="94"/>
      <c r="C10758" s="95"/>
      <c r="D10758" s="101"/>
      <c r="E10758" s="102"/>
      <c r="F10758" s="103"/>
      <c r="G10758" s="277"/>
    </row>
    <row r="10759" spans="1:123" ht="24" customHeight="1" x14ac:dyDescent="0.2">
      <c r="A10759" s="378" t="s">
        <v>507</v>
      </c>
      <c r="B10759" s="379"/>
      <c r="C10759" s="380" t="s">
        <v>0</v>
      </c>
      <c r="D10759" s="380" t="s">
        <v>27</v>
      </c>
      <c r="E10759" s="386" t="s">
        <v>28</v>
      </c>
      <c r="F10759" s="388" t="s">
        <v>29</v>
      </c>
      <c r="G10759" s="388" t="s">
        <v>30</v>
      </c>
    </row>
    <row r="10760" spans="1:123" s="107" customFormat="1" ht="24" customHeight="1" x14ac:dyDescent="0.2">
      <c r="A10760" s="106" t="s">
        <v>508</v>
      </c>
      <c r="B10760" s="106" t="s">
        <v>509</v>
      </c>
      <c r="C10760" s="381"/>
      <c r="D10760" s="381"/>
      <c r="E10760" s="387"/>
      <c r="F10760" s="389"/>
      <c r="G10760" s="389"/>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customHeight="1" x14ac:dyDescent="0.2">
      <c r="A10761" s="279"/>
      <c r="B10761" s="108"/>
      <c r="C10761" s="267" t="s">
        <v>604</v>
      </c>
      <c r="D10761" s="109"/>
      <c r="E10761" s="110"/>
      <c r="F10761" s="111"/>
      <c r="G10761" s="280"/>
    </row>
    <row r="10762" spans="1:123" s="218" customFormat="1"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1">
        <f>ROUND(E10762*F10762,2)</f>
        <v>0</v>
      </c>
    </row>
    <row r="10763" spans="1:123" s="218" customFormat="1"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1">
        <f t="shared" ref="G10763:G10775" si="3230">ROUND(E10763*F10763,2)</f>
        <v>0</v>
      </c>
    </row>
    <row r="10764" spans="1:123" s="218" customFormat="1" ht="24" customHeight="1" x14ac:dyDescent="0.2">
      <c r="A10764" s="213" t="str">
        <f t="shared" si="3226"/>
        <v/>
      </c>
      <c r="B10764" s="211" t="str">
        <f t="shared" si="3229"/>
        <v/>
      </c>
      <c r="C10764" s="212"/>
      <c r="D10764" s="213" t="str">
        <f t="shared" si="3227"/>
        <v/>
      </c>
      <c r="E10764" s="214"/>
      <c r="F10764" s="215">
        <f t="shared" si="3228"/>
        <v>0</v>
      </c>
      <c r="G10764" s="281">
        <f t="shared" si="3230"/>
        <v>0</v>
      </c>
    </row>
    <row r="10765" spans="1:123" s="218" customFormat="1" ht="24" customHeight="1" x14ac:dyDescent="0.2">
      <c r="A10765" s="213" t="str">
        <f t="shared" si="3226"/>
        <v/>
      </c>
      <c r="B10765" s="211" t="str">
        <f t="shared" si="3229"/>
        <v/>
      </c>
      <c r="C10765" s="212"/>
      <c r="D10765" s="213" t="str">
        <f t="shared" si="3227"/>
        <v/>
      </c>
      <c r="E10765" s="214"/>
      <c r="F10765" s="215">
        <f t="shared" si="3228"/>
        <v>0</v>
      </c>
      <c r="G10765" s="281">
        <f t="shared" si="3230"/>
        <v>0</v>
      </c>
    </row>
    <row r="10766" spans="1:123" s="218" customFormat="1" ht="24" customHeight="1" x14ac:dyDescent="0.2">
      <c r="A10766" s="213" t="str">
        <f t="shared" si="3226"/>
        <v/>
      </c>
      <c r="B10766" s="211" t="str">
        <f t="shared" si="3229"/>
        <v/>
      </c>
      <c r="C10766" s="212"/>
      <c r="D10766" s="213" t="str">
        <f t="shared" si="3227"/>
        <v/>
      </c>
      <c r="E10766" s="214"/>
      <c r="F10766" s="215">
        <f t="shared" si="3228"/>
        <v>0</v>
      </c>
      <c r="G10766" s="281">
        <f t="shared" si="3230"/>
        <v>0</v>
      </c>
    </row>
    <row r="10767" spans="1:123" s="218" customFormat="1" ht="24" customHeight="1" x14ac:dyDescent="0.2">
      <c r="A10767" s="213" t="str">
        <f t="shared" si="3226"/>
        <v/>
      </c>
      <c r="B10767" s="211" t="str">
        <f t="shared" si="3229"/>
        <v/>
      </c>
      <c r="C10767" s="212"/>
      <c r="D10767" s="213" t="str">
        <f t="shared" si="3227"/>
        <v/>
      </c>
      <c r="E10767" s="214"/>
      <c r="F10767" s="215">
        <f t="shared" si="3228"/>
        <v>0</v>
      </c>
      <c r="G10767" s="281">
        <f t="shared" si="3230"/>
        <v>0</v>
      </c>
    </row>
    <row r="10768" spans="1:123" s="218" customFormat="1" ht="24" customHeight="1" x14ac:dyDescent="0.2">
      <c r="A10768" s="213" t="str">
        <f t="shared" si="3226"/>
        <v/>
      </c>
      <c r="B10768" s="211" t="str">
        <f t="shared" si="3229"/>
        <v/>
      </c>
      <c r="C10768" s="212"/>
      <c r="D10768" s="213" t="str">
        <f t="shared" si="3227"/>
        <v/>
      </c>
      <c r="E10768" s="214"/>
      <c r="F10768" s="215">
        <f t="shared" si="3228"/>
        <v>0</v>
      </c>
      <c r="G10768" s="281">
        <f t="shared" si="3230"/>
        <v>0</v>
      </c>
    </row>
    <row r="10769" spans="1:7" s="218" customFormat="1" ht="24" customHeight="1" x14ac:dyDescent="0.2">
      <c r="A10769" s="213" t="str">
        <f t="shared" si="3226"/>
        <v/>
      </c>
      <c r="B10769" s="211" t="str">
        <f t="shared" si="3229"/>
        <v/>
      </c>
      <c r="C10769" s="212"/>
      <c r="D10769" s="213" t="str">
        <f t="shared" si="3227"/>
        <v/>
      </c>
      <c r="E10769" s="214"/>
      <c r="F10769" s="215">
        <f t="shared" si="3228"/>
        <v>0</v>
      </c>
      <c r="G10769" s="281">
        <f t="shared" si="3230"/>
        <v>0</v>
      </c>
    </row>
    <row r="10770" spans="1:7" s="218" customFormat="1" ht="24" customHeight="1" x14ac:dyDescent="0.2">
      <c r="A10770" s="213" t="str">
        <f t="shared" si="3226"/>
        <v/>
      </c>
      <c r="B10770" s="211" t="str">
        <f t="shared" si="3229"/>
        <v/>
      </c>
      <c r="C10770" s="212"/>
      <c r="D10770" s="213" t="str">
        <f t="shared" si="3227"/>
        <v/>
      </c>
      <c r="E10770" s="214"/>
      <c r="F10770" s="215">
        <f t="shared" si="3228"/>
        <v>0</v>
      </c>
      <c r="G10770" s="281">
        <f t="shared" si="3230"/>
        <v>0</v>
      </c>
    </row>
    <row r="10771" spans="1:7" s="218" customFormat="1" ht="24" customHeight="1" x14ac:dyDescent="0.2">
      <c r="A10771" s="213" t="str">
        <f t="shared" si="3226"/>
        <v/>
      </c>
      <c r="B10771" s="211" t="str">
        <f t="shared" si="3229"/>
        <v/>
      </c>
      <c r="C10771" s="212"/>
      <c r="D10771" s="213" t="str">
        <f t="shared" si="3227"/>
        <v/>
      </c>
      <c r="E10771" s="214"/>
      <c r="F10771" s="215">
        <f t="shared" si="3228"/>
        <v>0</v>
      </c>
      <c r="G10771" s="281">
        <f t="shared" si="3230"/>
        <v>0</v>
      </c>
    </row>
    <row r="10772" spans="1:7" s="218" customFormat="1" ht="24" customHeight="1" x14ac:dyDescent="0.2">
      <c r="A10772" s="213" t="str">
        <f t="shared" si="3226"/>
        <v/>
      </c>
      <c r="B10772" s="211" t="str">
        <f t="shared" si="3229"/>
        <v/>
      </c>
      <c r="C10772" s="212"/>
      <c r="D10772" s="213" t="str">
        <f t="shared" si="3227"/>
        <v/>
      </c>
      <c r="E10772" s="214"/>
      <c r="F10772" s="215">
        <f t="shared" si="3228"/>
        <v>0</v>
      </c>
      <c r="G10772" s="281">
        <f t="shared" si="3230"/>
        <v>0</v>
      </c>
    </row>
    <row r="10773" spans="1:7" s="218" customFormat="1" ht="24" customHeight="1" x14ac:dyDescent="0.2">
      <c r="A10773" s="213" t="str">
        <f t="shared" si="3226"/>
        <v/>
      </c>
      <c r="B10773" s="211" t="str">
        <f t="shared" si="3229"/>
        <v/>
      </c>
      <c r="C10773" s="212"/>
      <c r="D10773" s="213" t="str">
        <f t="shared" si="3227"/>
        <v/>
      </c>
      <c r="E10773" s="214"/>
      <c r="F10773" s="215">
        <f t="shared" si="3228"/>
        <v>0</v>
      </c>
      <c r="G10773" s="281">
        <f t="shared" si="3230"/>
        <v>0</v>
      </c>
    </row>
    <row r="10774" spans="1:7" s="218" customFormat="1" ht="24" customHeight="1" x14ac:dyDescent="0.2">
      <c r="A10774" s="213" t="str">
        <f t="shared" si="3226"/>
        <v/>
      </c>
      <c r="B10774" s="211" t="str">
        <f t="shared" si="3229"/>
        <v/>
      </c>
      <c r="C10774" s="212"/>
      <c r="D10774" s="213" t="str">
        <f t="shared" si="3227"/>
        <v/>
      </c>
      <c r="E10774" s="214"/>
      <c r="F10774" s="215">
        <f t="shared" si="3228"/>
        <v>0</v>
      </c>
      <c r="G10774" s="281">
        <f t="shared" si="3230"/>
        <v>0</v>
      </c>
    </row>
    <row r="10775" spans="1:7" s="218" customFormat="1" ht="24" customHeight="1" x14ac:dyDescent="0.2">
      <c r="A10775" s="213" t="str">
        <f t="shared" si="3226"/>
        <v/>
      </c>
      <c r="B10775" s="211" t="str">
        <f t="shared" si="3229"/>
        <v/>
      </c>
      <c r="C10775" s="212"/>
      <c r="D10775" s="213" t="str">
        <f t="shared" si="3227"/>
        <v/>
      </c>
      <c r="E10775" s="214"/>
      <c r="F10775" s="216">
        <f t="shared" si="3228"/>
        <v>0</v>
      </c>
      <c r="G10775" s="281">
        <f t="shared" si="3230"/>
        <v>0</v>
      </c>
    </row>
    <row r="10776" spans="1:7" ht="24" customHeight="1" x14ac:dyDescent="0.2">
      <c r="A10776" s="282"/>
      <c r="B10776" s="95"/>
      <c r="C10776" s="95"/>
      <c r="D10776" s="101"/>
      <c r="E10776" s="102"/>
      <c r="F10776" s="268" t="s">
        <v>31</v>
      </c>
      <c r="G10776" s="283">
        <f>SUBTOTAL(9,G10762:G10775)</f>
        <v>0</v>
      </c>
    </row>
    <row r="10777" spans="1:7" ht="24" customHeight="1" x14ac:dyDescent="0.2">
      <c r="A10777" s="282"/>
      <c r="B10777" s="95"/>
      <c r="C10777" s="266" t="s">
        <v>605</v>
      </c>
      <c r="D10777" s="101"/>
      <c r="E10777" s="102"/>
      <c r="F10777" s="103"/>
      <c r="G10777" s="284"/>
    </row>
    <row r="10778" spans="1:7" s="218" customFormat="1"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1">
        <f>ROUND(E10778*F10778,2)</f>
        <v>0</v>
      </c>
    </row>
    <row r="10779" spans="1:7" s="218" customFormat="1" ht="24" customHeight="1" x14ac:dyDescent="0.2">
      <c r="A10779" s="213" t="str">
        <f t="shared" si="3231"/>
        <v/>
      </c>
      <c r="B10779" s="211">
        <f t="shared" si="3232"/>
        <v>0</v>
      </c>
      <c r="C10779" s="212"/>
      <c r="D10779" s="213" t="str">
        <f t="shared" si="3233"/>
        <v/>
      </c>
      <c r="E10779" s="214"/>
      <c r="F10779" s="217">
        <f t="shared" si="3234"/>
        <v>0</v>
      </c>
      <c r="G10779" s="281">
        <f>ROUND(E10779*F10779,2)</f>
        <v>0</v>
      </c>
    </row>
    <row r="10780" spans="1:7" s="218" customFormat="1" ht="24" customHeight="1" x14ac:dyDescent="0.2">
      <c r="A10780" s="213" t="str">
        <f t="shared" si="3231"/>
        <v/>
      </c>
      <c r="B10780" s="211">
        <f t="shared" si="3232"/>
        <v>0</v>
      </c>
      <c r="C10780" s="212"/>
      <c r="D10780" s="213" t="str">
        <f t="shared" si="3233"/>
        <v/>
      </c>
      <c r="E10780" s="214"/>
      <c r="F10780" s="217">
        <f t="shared" si="3234"/>
        <v>0</v>
      </c>
      <c r="G10780" s="281">
        <f t="shared" ref="G10780:G10785" si="3235">ROUND(E10780*F10780,2)</f>
        <v>0</v>
      </c>
    </row>
    <row r="10781" spans="1:7" s="218" customFormat="1" ht="24" customHeight="1" x14ac:dyDescent="0.2">
      <c r="A10781" s="213" t="str">
        <f t="shared" si="3231"/>
        <v/>
      </c>
      <c r="B10781" s="211">
        <f t="shared" si="3232"/>
        <v>0</v>
      </c>
      <c r="C10781" s="212"/>
      <c r="D10781" s="213" t="str">
        <f t="shared" si="3233"/>
        <v/>
      </c>
      <c r="E10781" s="214"/>
      <c r="F10781" s="217">
        <f t="shared" si="3234"/>
        <v>0</v>
      </c>
      <c r="G10781" s="281">
        <f t="shared" si="3235"/>
        <v>0</v>
      </c>
    </row>
    <row r="10782" spans="1:7" s="218" customFormat="1" ht="24" customHeight="1" x14ac:dyDescent="0.2">
      <c r="A10782" s="213" t="str">
        <f t="shared" si="3231"/>
        <v/>
      </c>
      <c r="B10782" s="211">
        <f t="shared" si="3232"/>
        <v>0</v>
      </c>
      <c r="C10782" s="212"/>
      <c r="D10782" s="213" t="str">
        <f t="shared" si="3233"/>
        <v/>
      </c>
      <c r="E10782" s="214"/>
      <c r="F10782" s="215">
        <f t="shared" si="3234"/>
        <v>0</v>
      </c>
      <c r="G10782" s="281">
        <f t="shared" si="3235"/>
        <v>0</v>
      </c>
    </row>
    <row r="10783" spans="1:7" s="218" customFormat="1" ht="24" customHeight="1" x14ac:dyDescent="0.2">
      <c r="A10783" s="213" t="str">
        <f t="shared" si="3231"/>
        <v/>
      </c>
      <c r="B10783" s="211">
        <f t="shared" si="3232"/>
        <v>0</v>
      </c>
      <c r="C10783" s="212"/>
      <c r="D10783" s="213" t="str">
        <f t="shared" si="3233"/>
        <v/>
      </c>
      <c r="E10783" s="214"/>
      <c r="F10783" s="215">
        <f t="shared" si="3234"/>
        <v>0</v>
      </c>
      <c r="G10783" s="281">
        <f t="shared" si="3235"/>
        <v>0</v>
      </c>
    </row>
    <row r="10784" spans="1:7" s="218" customFormat="1" ht="24" customHeight="1" x14ac:dyDescent="0.2">
      <c r="A10784" s="213" t="str">
        <f t="shared" si="3231"/>
        <v/>
      </c>
      <c r="B10784" s="211">
        <f t="shared" si="3232"/>
        <v>0</v>
      </c>
      <c r="C10784" s="212"/>
      <c r="D10784" s="213" t="str">
        <f t="shared" si="3233"/>
        <v/>
      </c>
      <c r="E10784" s="214"/>
      <c r="F10784" s="215">
        <f t="shared" si="3234"/>
        <v>0</v>
      </c>
      <c r="G10784" s="281">
        <f t="shared" si="3235"/>
        <v>0</v>
      </c>
    </row>
    <row r="10785" spans="1:7" s="218" customFormat="1" ht="24" customHeight="1" x14ac:dyDescent="0.2">
      <c r="A10785" s="213" t="str">
        <f t="shared" si="3231"/>
        <v/>
      </c>
      <c r="B10785" s="211">
        <f t="shared" si="3232"/>
        <v>0</v>
      </c>
      <c r="C10785" s="212"/>
      <c r="D10785" s="213" t="str">
        <f t="shared" si="3233"/>
        <v/>
      </c>
      <c r="E10785" s="214"/>
      <c r="F10785" s="215">
        <f t="shared" si="3234"/>
        <v>0</v>
      </c>
      <c r="G10785" s="281">
        <f t="shared" si="3235"/>
        <v>0</v>
      </c>
    </row>
    <row r="10786" spans="1:7" ht="24" customHeight="1" x14ac:dyDescent="0.2">
      <c r="A10786" s="282"/>
      <c r="B10786" s="95"/>
      <c r="C10786" s="95"/>
      <c r="D10786" s="101"/>
      <c r="E10786" s="102"/>
      <c r="F10786" s="268" t="s">
        <v>32</v>
      </c>
      <c r="G10786" s="283">
        <f>SUBTOTAL(9,G10778:G10785)</f>
        <v>0</v>
      </c>
    </row>
    <row r="10787" spans="1:7" ht="24" customHeight="1" x14ac:dyDescent="0.2">
      <c r="A10787" s="282"/>
      <c r="B10787" s="95"/>
      <c r="C10787" s="266" t="s">
        <v>606</v>
      </c>
      <c r="D10787" s="101"/>
      <c r="E10787" s="102"/>
      <c r="F10787" s="103"/>
      <c r="G10787" s="284"/>
    </row>
    <row r="10788" spans="1:7" s="218" customFormat="1"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1">
        <f t="shared" ref="G10788:G10796" si="3240">ROUND(E10788*F10788,2)</f>
        <v>0</v>
      </c>
    </row>
    <row r="10789" spans="1:7" s="218" customFormat="1" ht="24" customHeight="1" x14ac:dyDescent="0.2">
      <c r="A10789" s="213" t="str">
        <f t="shared" si="3236"/>
        <v/>
      </c>
      <c r="B10789" s="211" t="str">
        <f t="shared" si="3237"/>
        <v/>
      </c>
      <c r="C10789" s="212"/>
      <c r="D10789" s="213" t="str">
        <f t="shared" si="3238"/>
        <v/>
      </c>
      <c r="E10789" s="214"/>
      <c r="F10789" s="215">
        <f t="shared" si="3239"/>
        <v>0</v>
      </c>
      <c r="G10789" s="281">
        <f t="shared" si="3240"/>
        <v>0</v>
      </c>
    </row>
    <row r="10790" spans="1:7" s="218" customFormat="1" ht="24" customHeight="1" x14ac:dyDescent="0.2">
      <c r="A10790" s="213" t="str">
        <f t="shared" si="3236"/>
        <v/>
      </c>
      <c r="B10790" s="211" t="str">
        <f t="shared" si="3237"/>
        <v/>
      </c>
      <c r="C10790" s="212"/>
      <c r="D10790" s="213" t="str">
        <f t="shared" si="3238"/>
        <v/>
      </c>
      <c r="E10790" s="214"/>
      <c r="F10790" s="215">
        <f t="shared" si="3239"/>
        <v>0</v>
      </c>
      <c r="G10790" s="281">
        <f t="shared" si="3240"/>
        <v>0</v>
      </c>
    </row>
    <row r="10791" spans="1:7" s="218" customFormat="1" ht="24" customHeight="1" x14ac:dyDescent="0.2">
      <c r="A10791" s="213" t="str">
        <f t="shared" si="3236"/>
        <v/>
      </c>
      <c r="B10791" s="211" t="str">
        <f t="shared" si="3237"/>
        <v/>
      </c>
      <c r="C10791" s="212"/>
      <c r="D10791" s="213" t="str">
        <f t="shared" si="3238"/>
        <v/>
      </c>
      <c r="E10791" s="214"/>
      <c r="F10791" s="215">
        <f t="shared" si="3239"/>
        <v>0</v>
      </c>
      <c r="G10791" s="281">
        <f t="shared" si="3240"/>
        <v>0</v>
      </c>
    </row>
    <row r="10792" spans="1:7" s="218" customFormat="1" ht="24" customHeight="1" x14ac:dyDescent="0.2">
      <c r="A10792" s="213" t="str">
        <f t="shared" si="3236"/>
        <v/>
      </c>
      <c r="B10792" s="211" t="str">
        <f t="shared" si="3237"/>
        <v/>
      </c>
      <c r="C10792" s="212"/>
      <c r="D10792" s="213" t="str">
        <f t="shared" si="3238"/>
        <v/>
      </c>
      <c r="E10792" s="214"/>
      <c r="F10792" s="215">
        <f t="shared" si="3239"/>
        <v>0</v>
      </c>
      <c r="G10792" s="281">
        <f t="shared" si="3240"/>
        <v>0</v>
      </c>
    </row>
    <row r="10793" spans="1:7" s="218" customFormat="1" ht="24" customHeight="1" x14ac:dyDescent="0.2">
      <c r="A10793" s="213" t="str">
        <f t="shared" si="3236"/>
        <v/>
      </c>
      <c r="B10793" s="211" t="str">
        <f t="shared" si="3237"/>
        <v/>
      </c>
      <c r="C10793" s="212"/>
      <c r="D10793" s="213" t="str">
        <f t="shared" si="3238"/>
        <v/>
      </c>
      <c r="E10793" s="214"/>
      <c r="F10793" s="215">
        <f t="shared" si="3239"/>
        <v>0</v>
      </c>
      <c r="G10793" s="281">
        <f t="shared" si="3240"/>
        <v>0</v>
      </c>
    </row>
    <row r="10794" spans="1:7" s="218" customFormat="1" ht="24" customHeight="1" x14ac:dyDescent="0.2">
      <c r="A10794" s="213" t="str">
        <f t="shared" si="3236"/>
        <v/>
      </c>
      <c r="B10794" s="211" t="str">
        <f t="shared" si="3237"/>
        <v/>
      </c>
      <c r="C10794" s="212"/>
      <c r="D10794" s="213" t="str">
        <f t="shared" si="3238"/>
        <v/>
      </c>
      <c r="E10794" s="214"/>
      <c r="F10794" s="215">
        <f t="shared" si="3239"/>
        <v>0</v>
      </c>
      <c r="G10794" s="281">
        <f t="shared" si="3240"/>
        <v>0</v>
      </c>
    </row>
    <row r="10795" spans="1:7" s="218" customFormat="1" ht="24" customHeight="1" x14ac:dyDescent="0.2">
      <c r="A10795" s="213" t="str">
        <f t="shared" si="3236"/>
        <v/>
      </c>
      <c r="B10795" s="211" t="str">
        <f t="shared" si="3237"/>
        <v/>
      </c>
      <c r="C10795" s="212"/>
      <c r="D10795" s="213" t="str">
        <f t="shared" si="3238"/>
        <v/>
      </c>
      <c r="E10795" s="214"/>
      <c r="F10795" s="215">
        <f t="shared" si="3239"/>
        <v>0</v>
      </c>
      <c r="G10795" s="281">
        <f t="shared" si="3240"/>
        <v>0</v>
      </c>
    </row>
    <row r="10796" spans="1:7" s="218" customFormat="1" ht="24" customHeight="1" x14ac:dyDescent="0.2">
      <c r="A10796" s="213" t="str">
        <f t="shared" si="3236"/>
        <v/>
      </c>
      <c r="B10796" s="211" t="str">
        <f t="shared" si="3237"/>
        <v/>
      </c>
      <c r="C10796" s="212"/>
      <c r="D10796" s="213" t="str">
        <f t="shared" si="3238"/>
        <v/>
      </c>
      <c r="E10796" s="214"/>
      <c r="F10796" s="215">
        <f t="shared" si="3239"/>
        <v>0</v>
      </c>
      <c r="G10796" s="281">
        <f t="shared" si="3240"/>
        <v>0</v>
      </c>
    </row>
    <row r="10797" spans="1:7" ht="24" customHeight="1" x14ac:dyDescent="0.2">
      <c r="A10797" s="285"/>
      <c r="B10797" s="101"/>
      <c r="C10797" s="95"/>
      <c r="D10797" s="101"/>
      <c r="E10797" s="102"/>
      <c r="F10797" s="268" t="s">
        <v>33</v>
      </c>
      <c r="G10797" s="283">
        <f>SUBTOTAL(9,G10788:G10796)</f>
        <v>0</v>
      </c>
    </row>
    <row r="10798" spans="1:7" ht="24" customHeight="1" x14ac:dyDescent="0.2">
      <c r="A10798" s="286"/>
      <c r="B10798" s="101"/>
      <c r="C10798" s="95"/>
      <c r="D10798" s="101"/>
      <c r="E10798" s="102"/>
      <c r="F10798" s="103"/>
      <c r="G10798" s="284"/>
    </row>
    <row r="10799" spans="1:7" ht="24" customHeight="1" x14ac:dyDescent="0.2">
      <c r="A10799" s="287" t="str">
        <f>B10757</f>
        <v/>
      </c>
      <c r="B10799" s="288" t="str">
        <f>C10757</f>
        <v/>
      </c>
      <c r="C10799" s="109"/>
      <c r="D10799" s="109" t="s">
        <v>34</v>
      </c>
      <c r="E10799" s="110"/>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7" t="str">
        <f>Comitente</f>
        <v>CA.ME. SAN JUAN SOCIEDAD DEL ESTADO</v>
      </c>
      <c r="C10802" s="92"/>
      <c r="D10802" s="98"/>
      <c r="E10802" s="98"/>
      <c r="F10802" s="99"/>
      <c r="G10802" s="273"/>
    </row>
    <row r="10803" spans="1:123" ht="24" customHeight="1" x14ac:dyDescent="0.2">
      <c r="A10803" s="272" t="s">
        <v>603</v>
      </c>
      <c r="B10803" s="97">
        <f>Contratista</f>
        <v>0</v>
      </c>
      <c r="C10803" s="93"/>
      <c r="D10803" s="93"/>
      <c r="E10803" s="93"/>
      <c r="F10803" s="100"/>
      <c r="G10803" s="274"/>
    </row>
    <row r="10804" spans="1:123" ht="24" customHeight="1" x14ac:dyDescent="0.2">
      <c r="A10804" s="272" t="s">
        <v>24</v>
      </c>
      <c r="B10804" s="97" t="str">
        <f>Obra</f>
        <v>CIERRE PERIMETRAL - OBRA CIVIL Ca.Me. SAN JUAN S.E.</v>
      </c>
      <c r="C10804" s="93"/>
      <c r="D10804" s="93"/>
      <c r="E10804" s="93"/>
      <c r="F10804" s="100" t="s">
        <v>38</v>
      </c>
      <c r="G10804" s="275">
        <f>Fecha_Base</f>
        <v>44711</v>
      </c>
    </row>
    <row r="10805" spans="1:123" ht="24" customHeight="1" x14ac:dyDescent="0.2">
      <c r="A10805" s="276" t="s">
        <v>601</v>
      </c>
      <c r="B10805" s="94" t="str">
        <f>Ubicación</f>
        <v>DEPARTAMENTO SARMIENTO</v>
      </c>
      <c r="C10805" s="94"/>
      <c r="D10805" s="101"/>
      <c r="E10805" s="102"/>
      <c r="F10805" s="103"/>
      <c r="G10805" s="277"/>
    </row>
    <row r="10806" spans="1:123" ht="24" customHeight="1" x14ac:dyDescent="0.2">
      <c r="A10806" s="276" t="s">
        <v>39</v>
      </c>
      <c r="B10806" s="104" t="str">
        <f>IFERROR(VALUE(LEFT(B10807,FIND(".",B10807)-1)),"")</f>
        <v/>
      </c>
      <c r="C10806" s="95" t="str">
        <f>IFERROR(VLOOKUP(B10806,Tabla_CyP,2,FALSE),"")</f>
        <v/>
      </c>
      <c r="D10806" s="95"/>
      <c r="E10806" s="102"/>
      <c r="F10806" s="103"/>
      <c r="G10806" s="277"/>
    </row>
    <row r="10807" spans="1:123" ht="24" customHeight="1" x14ac:dyDescent="0.2">
      <c r="A10807" s="276" t="s">
        <v>25</v>
      </c>
      <c r="B10807" s="105" t="str">
        <f>IFERROR(VLOOKUP(COUNTIF($A$1:A10807,"ANALISIS DE PRECIOS"),Tabla_NumeroItem,2,FALSE),"")</f>
        <v/>
      </c>
      <c r="C10807" s="95" t="str">
        <f>IFERROR(VLOOKUP(B10807,Tabla_CyP,2,FALSE),"")</f>
        <v/>
      </c>
      <c r="D10807" s="101"/>
      <c r="E10807" s="102"/>
      <c r="F10807" s="100" t="s">
        <v>26</v>
      </c>
      <c r="G10807" s="278" t="str">
        <f>IFERROR(VLOOKUP(B10807,Tabla_CyP,4,FALSE),"")</f>
        <v/>
      </c>
    </row>
    <row r="10808" spans="1:123" ht="24" customHeight="1" x14ac:dyDescent="0.2">
      <c r="A10808" s="276"/>
      <c r="B10808" s="94"/>
      <c r="C10808" s="95"/>
      <c r="D10808" s="101"/>
      <c r="E10808" s="102"/>
      <c r="F10808" s="103"/>
      <c r="G10808" s="277"/>
    </row>
    <row r="10809" spans="1:123" ht="24" customHeight="1" x14ac:dyDescent="0.2">
      <c r="A10809" s="378" t="s">
        <v>507</v>
      </c>
      <c r="B10809" s="379"/>
      <c r="C10809" s="380" t="s">
        <v>0</v>
      </c>
      <c r="D10809" s="380" t="s">
        <v>27</v>
      </c>
      <c r="E10809" s="386" t="s">
        <v>28</v>
      </c>
      <c r="F10809" s="388" t="s">
        <v>29</v>
      </c>
      <c r="G10809" s="388" t="s">
        <v>30</v>
      </c>
    </row>
    <row r="10810" spans="1:123" s="107" customFormat="1" ht="24" customHeight="1" x14ac:dyDescent="0.2">
      <c r="A10810" s="106" t="s">
        <v>508</v>
      </c>
      <c r="B10810" s="106" t="s">
        <v>509</v>
      </c>
      <c r="C10810" s="381"/>
      <c r="D10810" s="381"/>
      <c r="E10810" s="387"/>
      <c r="F10810" s="389"/>
      <c r="G10810" s="389"/>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customHeight="1" x14ac:dyDescent="0.2">
      <c r="A10811" s="279"/>
      <c r="B10811" s="108"/>
      <c r="C10811" s="267" t="s">
        <v>604</v>
      </c>
      <c r="D10811" s="109"/>
      <c r="E10811" s="110"/>
      <c r="F10811" s="111"/>
      <c r="G10811" s="280"/>
    </row>
    <row r="10812" spans="1:123" s="218" customFormat="1"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1">
        <f>ROUND(E10812*F10812,2)</f>
        <v>0</v>
      </c>
    </row>
    <row r="10813" spans="1:123" s="218" customFormat="1"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1">
        <f t="shared" ref="G10813:G10825" si="3245">ROUND(E10813*F10813,2)</f>
        <v>0</v>
      </c>
    </row>
    <row r="10814" spans="1:123" s="218" customFormat="1" ht="24" customHeight="1" x14ac:dyDescent="0.2">
      <c r="A10814" s="213" t="str">
        <f t="shared" si="3241"/>
        <v/>
      </c>
      <c r="B10814" s="211" t="str">
        <f t="shared" si="3244"/>
        <v/>
      </c>
      <c r="C10814" s="212"/>
      <c r="D10814" s="213" t="str">
        <f t="shared" si="3242"/>
        <v/>
      </c>
      <c r="E10814" s="214"/>
      <c r="F10814" s="215">
        <f t="shared" si="3243"/>
        <v>0</v>
      </c>
      <c r="G10814" s="281">
        <f t="shared" si="3245"/>
        <v>0</v>
      </c>
    </row>
    <row r="10815" spans="1:123" s="218" customFormat="1" ht="24" customHeight="1" x14ac:dyDescent="0.2">
      <c r="A10815" s="213" t="str">
        <f t="shared" si="3241"/>
        <v/>
      </c>
      <c r="B10815" s="211" t="str">
        <f t="shared" si="3244"/>
        <v/>
      </c>
      <c r="C10815" s="212"/>
      <c r="D10815" s="213" t="str">
        <f t="shared" si="3242"/>
        <v/>
      </c>
      <c r="E10815" s="214"/>
      <c r="F10815" s="215">
        <f t="shared" si="3243"/>
        <v>0</v>
      </c>
      <c r="G10815" s="281">
        <f t="shared" si="3245"/>
        <v>0</v>
      </c>
    </row>
    <row r="10816" spans="1:123" s="218" customFormat="1" ht="24" customHeight="1" x14ac:dyDescent="0.2">
      <c r="A10816" s="213" t="str">
        <f t="shared" si="3241"/>
        <v/>
      </c>
      <c r="B10816" s="211" t="str">
        <f t="shared" si="3244"/>
        <v/>
      </c>
      <c r="C10816" s="212"/>
      <c r="D10816" s="213" t="str">
        <f t="shared" si="3242"/>
        <v/>
      </c>
      <c r="E10816" s="214"/>
      <c r="F10816" s="215">
        <f t="shared" si="3243"/>
        <v>0</v>
      </c>
      <c r="G10816" s="281">
        <f t="shared" si="3245"/>
        <v>0</v>
      </c>
    </row>
    <row r="10817" spans="1:7" s="218" customFormat="1" ht="24" customHeight="1" x14ac:dyDescent="0.2">
      <c r="A10817" s="213" t="str">
        <f t="shared" si="3241"/>
        <v/>
      </c>
      <c r="B10817" s="211" t="str">
        <f t="shared" si="3244"/>
        <v/>
      </c>
      <c r="C10817" s="212"/>
      <c r="D10817" s="213" t="str">
        <f t="shared" si="3242"/>
        <v/>
      </c>
      <c r="E10817" s="214"/>
      <c r="F10817" s="215">
        <f t="shared" si="3243"/>
        <v>0</v>
      </c>
      <c r="G10817" s="281">
        <f t="shared" si="3245"/>
        <v>0</v>
      </c>
    </row>
    <row r="10818" spans="1:7" s="218" customFormat="1" ht="24" customHeight="1" x14ac:dyDescent="0.2">
      <c r="A10818" s="213" t="str">
        <f t="shared" si="3241"/>
        <v/>
      </c>
      <c r="B10818" s="211" t="str">
        <f t="shared" si="3244"/>
        <v/>
      </c>
      <c r="C10818" s="212"/>
      <c r="D10818" s="213" t="str">
        <f t="shared" si="3242"/>
        <v/>
      </c>
      <c r="E10818" s="214"/>
      <c r="F10818" s="215">
        <f t="shared" si="3243"/>
        <v>0</v>
      </c>
      <c r="G10818" s="281">
        <f t="shared" si="3245"/>
        <v>0</v>
      </c>
    </row>
    <row r="10819" spans="1:7" s="218" customFormat="1" ht="24" customHeight="1" x14ac:dyDescent="0.2">
      <c r="A10819" s="213" t="str">
        <f t="shared" si="3241"/>
        <v/>
      </c>
      <c r="B10819" s="211" t="str">
        <f t="shared" si="3244"/>
        <v/>
      </c>
      <c r="C10819" s="212"/>
      <c r="D10819" s="213" t="str">
        <f t="shared" si="3242"/>
        <v/>
      </c>
      <c r="E10819" s="214"/>
      <c r="F10819" s="215">
        <f t="shared" si="3243"/>
        <v>0</v>
      </c>
      <c r="G10819" s="281">
        <f t="shared" si="3245"/>
        <v>0</v>
      </c>
    </row>
    <row r="10820" spans="1:7" s="218" customFormat="1" ht="24" customHeight="1" x14ac:dyDescent="0.2">
      <c r="A10820" s="213" t="str">
        <f t="shared" si="3241"/>
        <v/>
      </c>
      <c r="B10820" s="211" t="str">
        <f t="shared" si="3244"/>
        <v/>
      </c>
      <c r="C10820" s="212"/>
      <c r="D10820" s="213" t="str">
        <f t="shared" si="3242"/>
        <v/>
      </c>
      <c r="E10820" s="214"/>
      <c r="F10820" s="215">
        <f t="shared" si="3243"/>
        <v>0</v>
      </c>
      <c r="G10820" s="281">
        <f t="shared" si="3245"/>
        <v>0</v>
      </c>
    </row>
    <row r="10821" spans="1:7" s="218" customFormat="1" ht="24" customHeight="1" x14ac:dyDescent="0.2">
      <c r="A10821" s="213" t="str">
        <f t="shared" si="3241"/>
        <v/>
      </c>
      <c r="B10821" s="211" t="str">
        <f t="shared" si="3244"/>
        <v/>
      </c>
      <c r="C10821" s="212"/>
      <c r="D10821" s="213" t="str">
        <f t="shared" si="3242"/>
        <v/>
      </c>
      <c r="E10821" s="214"/>
      <c r="F10821" s="215">
        <f t="shared" si="3243"/>
        <v>0</v>
      </c>
      <c r="G10821" s="281">
        <f t="shared" si="3245"/>
        <v>0</v>
      </c>
    </row>
    <row r="10822" spans="1:7" s="218" customFormat="1" ht="24" customHeight="1" x14ac:dyDescent="0.2">
      <c r="A10822" s="213" t="str">
        <f t="shared" si="3241"/>
        <v/>
      </c>
      <c r="B10822" s="211" t="str">
        <f t="shared" si="3244"/>
        <v/>
      </c>
      <c r="C10822" s="212"/>
      <c r="D10822" s="213" t="str">
        <f t="shared" si="3242"/>
        <v/>
      </c>
      <c r="E10822" s="214"/>
      <c r="F10822" s="215">
        <f t="shared" si="3243"/>
        <v>0</v>
      </c>
      <c r="G10822" s="281">
        <f t="shared" si="3245"/>
        <v>0</v>
      </c>
    </row>
    <row r="10823" spans="1:7" s="218" customFormat="1" ht="24" customHeight="1" x14ac:dyDescent="0.2">
      <c r="A10823" s="213" t="str">
        <f t="shared" si="3241"/>
        <v/>
      </c>
      <c r="B10823" s="211" t="str">
        <f t="shared" si="3244"/>
        <v/>
      </c>
      <c r="C10823" s="212"/>
      <c r="D10823" s="213" t="str">
        <f t="shared" si="3242"/>
        <v/>
      </c>
      <c r="E10823" s="214"/>
      <c r="F10823" s="215">
        <f t="shared" si="3243"/>
        <v>0</v>
      </c>
      <c r="G10823" s="281">
        <f t="shared" si="3245"/>
        <v>0</v>
      </c>
    </row>
    <row r="10824" spans="1:7" s="218" customFormat="1" ht="24" customHeight="1" x14ac:dyDescent="0.2">
      <c r="A10824" s="213" t="str">
        <f t="shared" si="3241"/>
        <v/>
      </c>
      <c r="B10824" s="211" t="str">
        <f t="shared" si="3244"/>
        <v/>
      </c>
      <c r="C10824" s="212"/>
      <c r="D10824" s="213" t="str">
        <f t="shared" si="3242"/>
        <v/>
      </c>
      <c r="E10824" s="214"/>
      <c r="F10824" s="215">
        <f t="shared" si="3243"/>
        <v>0</v>
      </c>
      <c r="G10824" s="281">
        <f t="shared" si="3245"/>
        <v>0</v>
      </c>
    </row>
    <row r="10825" spans="1:7" s="218" customFormat="1" ht="24" customHeight="1" x14ac:dyDescent="0.2">
      <c r="A10825" s="213" t="str">
        <f t="shared" si="3241"/>
        <v/>
      </c>
      <c r="B10825" s="211" t="str">
        <f t="shared" si="3244"/>
        <v/>
      </c>
      <c r="C10825" s="212"/>
      <c r="D10825" s="213" t="str">
        <f t="shared" si="3242"/>
        <v/>
      </c>
      <c r="E10825" s="214"/>
      <c r="F10825" s="216">
        <f t="shared" si="3243"/>
        <v>0</v>
      </c>
      <c r="G10825" s="281">
        <f t="shared" si="3245"/>
        <v>0</v>
      </c>
    </row>
    <row r="10826" spans="1:7" ht="24" customHeight="1" x14ac:dyDescent="0.2">
      <c r="A10826" s="282"/>
      <c r="B10826" s="95"/>
      <c r="C10826" s="95"/>
      <c r="D10826" s="101"/>
      <c r="E10826" s="102"/>
      <c r="F10826" s="268" t="s">
        <v>31</v>
      </c>
      <c r="G10826" s="283">
        <f>SUBTOTAL(9,G10812:G10825)</f>
        <v>0</v>
      </c>
    </row>
    <row r="10827" spans="1:7" ht="24" customHeight="1" x14ac:dyDescent="0.2">
      <c r="A10827" s="282"/>
      <c r="B10827" s="95"/>
      <c r="C10827" s="266" t="s">
        <v>605</v>
      </c>
      <c r="D10827" s="101"/>
      <c r="E10827" s="102"/>
      <c r="F10827" s="103"/>
      <c r="G10827" s="284"/>
    </row>
    <row r="10828" spans="1:7" s="218" customFormat="1"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1">
        <f>ROUND(E10828*F10828,2)</f>
        <v>0</v>
      </c>
    </row>
    <row r="10829" spans="1:7" s="218" customFormat="1" ht="24" customHeight="1" x14ac:dyDescent="0.2">
      <c r="A10829" s="213" t="str">
        <f t="shared" si="3246"/>
        <v/>
      </c>
      <c r="B10829" s="211">
        <f t="shared" si="3247"/>
        <v>0</v>
      </c>
      <c r="C10829" s="212"/>
      <c r="D10829" s="213" t="str">
        <f t="shared" si="3248"/>
        <v/>
      </c>
      <c r="E10829" s="214"/>
      <c r="F10829" s="217">
        <f t="shared" si="3249"/>
        <v>0</v>
      </c>
      <c r="G10829" s="281">
        <f>ROUND(E10829*F10829,2)</f>
        <v>0</v>
      </c>
    </row>
    <row r="10830" spans="1:7" s="218" customFormat="1" ht="24" customHeight="1" x14ac:dyDescent="0.2">
      <c r="A10830" s="213" t="str">
        <f t="shared" si="3246"/>
        <v/>
      </c>
      <c r="B10830" s="211">
        <f t="shared" si="3247"/>
        <v>0</v>
      </c>
      <c r="C10830" s="212"/>
      <c r="D10830" s="213" t="str">
        <f t="shared" si="3248"/>
        <v/>
      </c>
      <c r="E10830" s="214"/>
      <c r="F10830" s="217">
        <f t="shared" si="3249"/>
        <v>0</v>
      </c>
      <c r="G10830" s="281">
        <f t="shared" ref="G10830:G10835" si="3250">ROUND(E10830*F10830,2)</f>
        <v>0</v>
      </c>
    </row>
    <row r="10831" spans="1:7" s="218" customFormat="1" ht="24" customHeight="1" x14ac:dyDescent="0.2">
      <c r="A10831" s="213" t="str">
        <f t="shared" si="3246"/>
        <v/>
      </c>
      <c r="B10831" s="211">
        <f t="shared" si="3247"/>
        <v>0</v>
      </c>
      <c r="C10831" s="212"/>
      <c r="D10831" s="213" t="str">
        <f t="shared" si="3248"/>
        <v/>
      </c>
      <c r="E10831" s="214"/>
      <c r="F10831" s="217">
        <f t="shared" si="3249"/>
        <v>0</v>
      </c>
      <c r="G10831" s="281">
        <f t="shared" si="3250"/>
        <v>0</v>
      </c>
    </row>
    <row r="10832" spans="1:7" s="218" customFormat="1" ht="24" customHeight="1" x14ac:dyDescent="0.2">
      <c r="A10832" s="213" t="str">
        <f t="shared" si="3246"/>
        <v/>
      </c>
      <c r="B10832" s="211">
        <f t="shared" si="3247"/>
        <v>0</v>
      </c>
      <c r="C10832" s="212"/>
      <c r="D10832" s="213" t="str">
        <f t="shared" si="3248"/>
        <v/>
      </c>
      <c r="E10832" s="214"/>
      <c r="F10832" s="215">
        <f t="shared" si="3249"/>
        <v>0</v>
      </c>
      <c r="G10832" s="281">
        <f t="shared" si="3250"/>
        <v>0</v>
      </c>
    </row>
    <row r="10833" spans="1:7" s="218" customFormat="1" ht="24" customHeight="1" x14ac:dyDescent="0.2">
      <c r="A10833" s="213" t="str">
        <f t="shared" si="3246"/>
        <v/>
      </c>
      <c r="B10833" s="211">
        <f t="shared" si="3247"/>
        <v>0</v>
      </c>
      <c r="C10833" s="212"/>
      <c r="D10833" s="213" t="str">
        <f t="shared" si="3248"/>
        <v/>
      </c>
      <c r="E10833" s="214"/>
      <c r="F10833" s="215">
        <f t="shared" si="3249"/>
        <v>0</v>
      </c>
      <c r="G10833" s="281">
        <f t="shared" si="3250"/>
        <v>0</v>
      </c>
    </row>
    <row r="10834" spans="1:7" s="218" customFormat="1" ht="24" customHeight="1" x14ac:dyDescent="0.2">
      <c r="A10834" s="213" t="str">
        <f t="shared" si="3246"/>
        <v/>
      </c>
      <c r="B10834" s="211">
        <f t="shared" si="3247"/>
        <v>0</v>
      </c>
      <c r="C10834" s="212"/>
      <c r="D10834" s="213" t="str">
        <f t="shared" si="3248"/>
        <v/>
      </c>
      <c r="E10834" s="214"/>
      <c r="F10834" s="215">
        <f t="shared" si="3249"/>
        <v>0</v>
      </c>
      <c r="G10834" s="281">
        <f t="shared" si="3250"/>
        <v>0</v>
      </c>
    </row>
    <row r="10835" spans="1:7" s="218" customFormat="1" ht="24" customHeight="1" x14ac:dyDescent="0.2">
      <c r="A10835" s="213" t="str">
        <f t="shared" si="3246"/>
        <v/>
      </c>
      <c r="B10835" s="211">
        <f t="shared" si="3247"/>
        <v>0</v>
      </c>
      <c r="C10835" s="212"/>
      <c r="D10835" s="213" t="str">
        <f t="shared" si="3248"/>
        <v/>
      </c>
      <c r="E10835" s="214"/>
      <c r="F10835" s="215">
        <f t="shared" si="3249"/>
        <v>0</v>
      </c>
      <c r="G10835" s="281">
        <f t="shared" si="3250"/>
        <v>0</v>
      </c>
    </row>
    <row r="10836" spans="1:7" ht="24" customHeight="1" x14ac:dyDescent="0.2">
      <c r="A10836" s="282"/>
      <c r="B10836" s="95"/>
      <c r="C10836" s="95"/>
      <c r="D10836" s="101"/>
      <c r="E10836" s="102"/>
      <c r="F10836" s="268" t="s">
        <v>32</v>
      </c>
      <c r="G10836" s="283">
        <f>SUBTOTAL(9,G10828:G10835)</f>
        <v>0</v>
      </c>
    </row>
    <row r="10837" spans="1:7" ht="24" customHeight="1" x14ac:dyDescent="0.2">
      <c r="A10837" s="282"/>
      <c r="B10837" s="95"/>
      <c r="C10837" s="266" t="s">
        <v>606</v>
      </c>
      <c r="D10837" s="101"/>
      <c r="E10837" s="102"/>
      <c r="F10837" s="103"/>
      <c r="G10837" s="284"/>
    </row>
    <row r="10838" spans="1:7" s="218" customFormat="1"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1">
        <f t="shared" ref="G10838:G10846" si="3255">ROUND(E10838*F10838,2)</f>
        <v>0</v>
      </c>
    </row>
    <row r="10839" spans="1:7" s="218" customFormat="1" ht="24" customHeight="1" x14ac:dyDescent="0.2">
      <c r="A10839" s="213" t="str">
        <f t="shared" si="3251"/>
        <v/>
      </c>
      <c r="B10839" s="211" t="str">
        <f t="shared" si="3252"/>
        <v/>
      </c>
      <c r="C10839" s="212"/>
      <c r="D10839" s="213" t="str">
        <f t="shared" si="3253"/>
        <v/>
      </c>
      <c r="E10839" s="214"/>
      <c r="F10839" s="215">
        <f t="shared" si="3254"/>
        <v>0</v>
      </c>
      <c r="G10839" s="281">
        <f t="shared" si="3255"/>
        <v>0</v>
      </c>
    </row>
    <row r="10840" spans="1:7" s="218" customFormat="1" ht="24" customHeight="1" x14ac:dyDescent="0.2">
      <c r="A10840" s="213" t="str">
        <f t="shared" si="3251"/>
        <v/>
      </c>
      <c r="B10840" s="211" t="str">
        <f t="shared" si="3252"/>
        <v/>
      </c>
      <c r="C10840" s="212"/>
      <c r="D10840" s="213" t="str">
        <f t="shared" si="3253"/>
        <v/>
      </c>
      <c r="E10840" s="214"/>
      <c r="F10840" s="215">
        <f t="shared" si="3254"/>
        <v>0</v>
      </c>
      <c r="G10840" s="281">
        <f t="shared" si="3255"/>
        <v>0</v>
      </c>
    </row>
    <row r="10841" spans="1:7" s="218" customFormat="1" ht="24" customHeight="1" x14ac:dyDescent="0.2">
      <c r="A10841" s="213" t="str">
        <f t="shared" si="3251"/>
        <v/>
      </c>
      <c r="B10841" s="211" t="str">
        <f t="shared" si="3252"/>
        <v/>
      </c>
      <c r="C10841" s="212"/>
      <c r="D10841" s="213" t="str">
        <f t="shared" si="3253"/>
        <v/>
      </c>
      <c r="E10841" s="214"/>
      <c r="F10841" s="215">
        <f t="shared" si="3254"/>
        <v>0</v>
      </c>
      <c r="G10841" s="281">
        <f t="shared" si="3255"/>
        <v>0</v>
      </c>
    </row>
    <row r="10842" spans="1:7" s="218" customFormat="1" ht="24" customHeight="1" x14ac:dyDescent="0.2">
      <c r="A10842" s="213" t="str">
        <f t="shared" si="3251"/>
        <v/>
      </c>
      <c r="B10842" s="211" t="str">
        <f t="shared" si="3252"/>
        <v/>
      </c>
      <c r="C10842" s="212"/>
      <c r="D10842" s="213" t="str">
        <f t="shared" si="3253"/>
        <v/>
      </c>
      <c r="E10842" s="214"/>
      <c r="F10842" s="215">
        <f t="shared" si="3254"/>
        <v>0</v>
      </c>
      <c r="G10842" s="281">
        <f t="shared" si="3255"/>
        <v>0</v>
      </c>
    </row>
    <row r="10843" spans="1:7" s="218" customFormat="1" ht="24" customHeight="1" x14ac:dyDescent="0.2">
      <c r="A10843" s="213" t="str">
        <f t="shared" si="3251"/>
        <v/>
      </c>
      <c r="B10843" s="211" t="str">
        <f t="shared" si="3252"/>
        <v/>
      </c>
      <c r="C10843" s="212"/>
      <c r="D10843" s="213" t="str">
        <f t="shared" si="3253"/>
        <v/>
      </c>
      <c r="E10843" s="214"/>
      <c r="F10843" s="215">
        <f t="shared" si="3254"/>
        <v>0</v>
      </c>
      <c r="G10843" s="281">
        <f t="shared" si="3255"/>
        <v>0</v>
      </c>
    </row>
    <row r="10844" spans="1:7" s="218" customFormat="1" ht="24" customHeight="1" x14ac:dyDescent="0.2">
      <c r="A10844" s="213" t="str">
        <f t="shared" si="3251"/>
        <v/>
      </c>
      <c r="B10844" s="211" t="str">
        <f t="shared" si="3252"/>
        <v/>
      </c>
      <c r="C10844" s="212"/>
      <c r="D10844" s="213" t="str">
        <f t="shared" si="3253"/>
        <v/>
      </c>
      <c r="E10844" s="214"/>
      <c r="F10844" s="215">
        <f t="shared" si="3254"/>
        <v>0</v>
      </c>
      <c r="G10844" s="281">
        <f t="shared" si="3255"/>
        <v>0</v>
      </c>
    </row>
    <row r="10845" spans="1:7" s="218" customFormat="1" ht="24" customHeight="1" x14ac:dyDescent="0.2">
      <c r="A10845" s="213" t="str">
        <f t="shared" si="3251"/>
        <v/>
      </c>
      <c r="B10845" s="211" t="str">
        <f t="shared" si="3252"/>
        <v/>
      </c>
      <c r="C10845" s="212"/>
      <c r="D10845" s="213" t="str">
        <f t="shared" si="3253"/>
        <v/>
      </c>
      <c r="E10845" s="214"/>
      <c r="F10845" s="215">
        <f t="shared" si="3254"/>
        <v>0</v>
      </c>
      <c r="G10845" s="281">
        <f t="shared" si="3255"/>
        <v>0</v>
      </c>
    </row>
    <row r="10846" spans="1:7" s="218" customFormat="1" ht="24" customHeight="1" x14ac:dyDescent="0.2">
      <c r="A10846" s="213" t="str">
        <f t="shared" si="3251"/>
        <v/>
      </c>
      <c r="B10846" s="211" t="str">
        <f t="shared" si="3252"/>
        <v/>
      </c>
      <c r="C10846" s="212"/>
      <c r="D10846" s="213" t="str">
        <f t="shared" si="3253"/>
        <v/>
      </c>
      <c r="E10846" s="214"/>
      <c r="F10846" s="215">
        <f t="shared" si="3254"/>
        <v>0</v>
      </c>
      <c r="G10846" s="281">
        <f t="shared" si="3255"/>
        <v>0</v>
      </c>
    </row>
    <row r="10847" spans="1:7" ht="24" customHeight="1" x14ac:dyDescent="0.2">
      <c r="A10847" s="285"/>
      <c r="B10847" s="101"/>
      <c r="C10847" s="95"/>
      <c r="D10847" s="101"/>
      <c r="E10847" s="102"/>
      <c r="F10847" s="268" t="s">
        <v>33</v>
      </c>
      <c r="G10847" s="283">
        <f>SUBTOTAL(9,G10838:G10846)</f>
        <v>0</v>
      </c>
    </row>
    <row r="10848" spans="1:7" ht="24" customHeight="1" x14ac:dyDescent="0.2">
      <c r="A10848" s="286"/>
      <c r="B10848" s="101"/>
      <c r="C10848" s="95"/>
      <c r="D10848" s="101"/>
      <c r="E10848" s="102"/>
      <c r="F10848" s="103"/>
      <c r="G10848" s="284"/>
    </row>
    <row r="10849" spans="1:123" ht="24" customHeight="1" x14ac:dyDescent="0.2">
      <c r="A10849" s="287" t="str">
        <f>B10807</f>
        <v/>
      </c>
      <c r="B10849" s="288" t="str">
        <f>C10807</f>
        <v/>
      </c>
      <c r="C10849" s="109"/>
      <c r="D10849" s="109" t="s">
        <v>34</v>
      </c>
      <c r="E10849" s="110"/>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7" t="str">
        <f>Comitente</f>
        <v>CA.ME. SAN JUAN SOCIEDAD DEL ESTADO</v>
      </c>
      <c r="C10852" s="92"/>
      <c r="D10852" s="98"/>
      <c r="E10852" s="98"/>
      <c r="F10852" s="99"/>
      <c r="G10852" s="273"/>
    </row>
    <row r="10853" spans="1:123" ht="24" customHeight="1" x14ac:dyDescent="0.2">
      <c r="A10853" s="272" t="s">
        <v>603</v>
      </c>
      <c r="B10853" s="97">
        <f>Contratista</f>
        <v>0</v>
      </c>
      <c r="C10853" s="93"/>
      <c r="D10853" s="93"/>
      <c r="E10853" s="93"/>
      <c r="F10853" s="100"/>
      <c r="G10853" s="274"/>
    </row>
    <row r="10854" spans="1:123" ht="24" customHeight="1" x14ac:dyDescent="0.2">
      <c r="A10854" s="272" t="s">
        <v>24</v>
      </c>
      <c r="B10854" s="97" t="str">
        <f>Obra</f>
        <v>CIERRE PERIMETRAL - OBRA CIVIL Ca.Me. SAN JUAN S.E.</v>
      </c>
      <c r="C10854" s="93"/>
      <c r="D10854" s="93"/>
      <c r="E10854" s="93"/>
      <c r="F10854" s="100" t="s">
        <v>38</v>
      </c>
      <c r="G10854" s="275">
        <f>Fecha_Base</f>
        <v>44711</v>
      </c>
    </row>
    <row r="10855" spans="1:123" ht="24" customHeight="1" x14ac:dyDescent="0.2">
      <c r="A10855" s="276" t="s">
        <v>601</v>
      </c>
      <c r="B10855" s="94" t="str">
        <f>Ubicación</f>
        <v>DEPARTAMENTO SARMIENTO</v>
      </c>
      <c r="C10855" s="94"/>
      <c r="D10855" s="101"/>
      <c r="E10855" s="102"/>
      <c r="F10855" s="103"/>
      <c r="G10855" s="277"/>
    </row>
    <row r="10856" spans="1:123" ht="24" customHeight="1" x14ac:dyDescent="0.2">
      <c r="A10856" s="276" t="s">
        <v>39</v>
      </c>
      <c r="B10856" s="104" t="str">
        <f>IFERROR(VALUE(LEFT(B10857,FIND(".",B10857)-1)),"")</f>
        <v/>
      </c>
      <c r="C10856" s="95" t="str">
        <f>IFERROR(VLOOKUP(B10856,Tabla_CyP,2,FALSE),"")</f>
        <v/>
      </c>
      <c r="D10856" s="95"/>
      <c r="E10856" s="102"/>
      <c r="F10856" s="103"/>
      <c r="G10856" s="277"/>
    </row>
    <row r="10857" spans="1:123" ht="24" customHeight="1" x14ac:dyDescent="0.2">
      <c r="A10857" s="276" t="s">
        <v>25</v>
      </c>
      <c r="B10857" s="105" t="str">
        <f>IFERROR(VLOOKUP(COUNTIF($A$1:A10857,"ANALISIS DE PRECIOS"),Tabla_NumeroItem,2,FALSE),"")</f>
        <v/>
      </c>
      <c r="C10857" s="95" t="str">
        <f>IFERROR(VLOOKUP(B10857,Tabla_CyP,2,FALSE),"")</f>
        <v/>
      </c>
      <c r="D10857" s="101"/>
      <c r="E10857" s="102"/>
      <c r="F10857" s="100" t="s">
        <v>26</v>
      </c>
      <c r="G10857" s="278" t="str">
        <f>IFERROR(VLOOKUP(B10857,Tabla_CyP,4,FALSE),"")</f>
        <v/>
      </c>
    </row>
    <row r="10858" spans="1:123" ht="24" customHeight="1" x14ac:dyDescent="0.2">
      <c r="A10858" s="276"/>
      <c r="B10858" s="94"/>
      <c r="C10858" s="95"/>
      <c r="D10858" s="101"/>
      <c r="E10858" s="102"/>
      <c r="F10858" s="103"/>
      <c r="G10858" s="277"/>
    </row>
    <row r="10859" spans="1:123" ht="24" customHeight="1" x14ac:dyDescent="0.2">
      <c r="A10859" s="378" t="s">
        <v>507</v>
      </c>
      <c r="B10859" s="379"/>
      <c r="C10859" s="380" t="s">
        <v>0</v>
      </c>
      <c r="D10859" s="380" t="s">
        <v>27</v>
      </c>
      <c r="E10859" s="386" t="s">
        <v>28</v>
      </c>
      <c r="F10859" s="388" t="s">
        <v>29</v>
      </c>
      <c r="G10859" s="388" t="s">
        <v>30</v>
      </c>
    </row>
    <row r="10860" spans="1:123" s="107" customFormat="1" ht="24" customHeight="1" x14ac:dyDescent="0.2">
      <c r="A10860" s="106" t="s">
        <v>508</v>
      </c>
      <c r="B10860" s="106" t="s">
        <v>509</v>
      </c>
      <c r="C10860" s="381"/>
      <c r="D10860" s="381"/>
      <c r="E10860" s="387"/>
      <c r="F10860" s="389"/>
      <c r="G10860" s="389"/>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customHeight="1" x14ac:dyDescent="0.2">
      <c r="A10861" s="279"/>
      <c r="B10861" s="108"/>
      <c r="C10861" s="267" t="s">
        <v>604</v>
      </c>
      <c r="D10861" s="109"/>
      <c r="E10861" s="110"/>
      <c r="F10861" s="111"/>
      <c r="G10861" s="280"/>
    </row>
    <row r="10862" spans="1:123" s="218" customFormat="1"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1">
        <f>ROUND(E10862*F10862,2)</f>
        <v>0</v>
      </c>
    </row>
    <row r="10863" spans="1:123" s="218" customFormat="1"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1">
        <f t="shared" ref="G10863:G10875" si="3260">ROUND(E10863*F10863,2)</f>
        <v>0</v>
      </c>
    </row>
    <row r="10864" spans="1:123" s="218" customFormat="1" ht="24" customHeight="1" x14ac:dyDescent="0.2">
      <c r="A10864" s="213" t="str">
        <f t="shared" si="3256"/>
        <v/>
      </c>
      <c r="B10864" s="211" t="str">
        <f t="shared" si="3259"/>
        <v/>
      </c>
      <c r="C10864" s="212"/>
      <c r="D10864" s="213" t="str">
        <f t="shared" si="3257"/>
        <v/>
      </c>
      <c r="E10864" s="214"/>
      <c r="F10864" s="215">
        <f t="shared" si="3258"/>
        <v>0</v>
      </c>
      <c r="G10864" s="281">
        <f t="shared" si="3260"/>
        <v>0</v>
      </c>
    </row>
    <row r="10865" spans="1:7" s="218" customFormat="1" ht="24" customHeight="1" x14ac:dyDescent="0.2">
      <c r="A10865" s="213" t="str">
        <f t="shared" si="3256"/>
        <v/>
      </c>
      <c r="B10865" s="211" t="str">
        <f t="shared" si="3259"/>
        <v/>
      </c>
      <c r="C10865" s="212"/>
      <c r="D10865" s="213" t="str">
        <f t="shared" si="3257"/>
        <v/>
      </c>
      <c r="E10865" s="214"/>
      <c r="F10865" s="215">
        <f t="shared" si="3258"/>
        <v>0</v>
      </c>
      <c r="G10865" s="281">
        <f t="shared" si="3260"/>
        <v>0</v>
      </c>
    </row>
    <row r="10866" spans="1:7" s="218" customFormat="1" ht="24" customHeight="1" x14ac:dyDescent="0.2">
      <c r="A10866" s="213" t="str">
        <f t="shared" si="3256"/>
        <v/>
      </c>
      <c r="B10866" s="211" t="str">
        <f t="shared" si="3259"/>
        <v/>
      </c>
      <c r="C10866" s="212"/>
      <c r="D10866" s="213" t="str">
        <f t="shared" si="3257"/>
        <v/>
      </c>
      <c r="E10866" s="214"/>
      <c r="F10866" s="215">
        <f t="shared" si="3258"/>
        <v>0</v>
      </c>
      <c r="G10866" s="281">
        <f t="shared" si="3260"/>
        <v>0</v>
      </c>
    </row>
    <row r="10867" spans="1:7" s="218" customFormat="1" ht="24" customHeight="1" x14ac:dyDescent="0.2">
      <c r="A10867" s="213" t="str">
        <f t="shared" si="3256"/>
        <v/>
      </c>
      <c r="B10867" s="211" t="str">
        <f t="shared" si="3259"/>
        <v/>
      </c>
      <c r="C10867" s="212"/>
      <c r="D10867" s="213" t="str">
        <f t="shared" si="3257"/>
        <v/>
      </c>
      <c r="E10867" s="214"/>
      <c r="F10867" s="215">
        <f t="shared" si="3258"/>
        <v>0</v>
      </c>
      <c r="G10867" s="281">
        <f t="shared" si="3260"/>
        <v>0</v>
      </c>
    </row>
    <row r="10868" spans="1:7" s="218" customFormat="1" ht="24" customHeight="1" x14ac:dyDescent="0.2">
      <c r="A10868" s="213" t="str">
        <f t="shared" si="3256"/>
        <v/>
      </c>
      <c r="B10868" s="211" t="str">
        <f t="shared" si="3259"/>
        <v/>
      </c>
      <c r="C10868" s="212"/>
      <c r="D10868" s="213" t="str">
        <f t="shared" si="3257"/>
        <v/>
      </c>
      <c r="E10868" s="214"/>
      <c r="F10868" s="215">
        <f t="shared" si="3258"/>
        <v>0</v>
      </c>
      <c r="G10868" s="281">
        <f t="shared" si="3260"/>
        <v>0</v>
      </c>
    </row>
    <row r="10869" spans="1:7" s="218" customFormat="1" ht="24" customHeight="1" x14ac:dyDescent="0.2">
      <c r="A10869" s="213" t="str">
        <f t="shared" si="3256"/>
        <v/>
      </c>
      <c r="B10869" s="211" t="str">
        <f t="shared" si="3259"/>
        <v/>
      </c>
      <c r="C10869" s="212"/>
      <c r="D10869" s="213" t="str">
        <f t="shared" si="3257"/>
        <v/>
      </c>
      <c r="E10869" s="214"/>
      <c r="F10869" s="215">
        <f t="shared" si="3258"/>
        <v>0</v>
      </c>
      <c r="G10869" s="281">
        <f t="shared" si="3260"/>
        <v>0</v>
      </c>
    </row>
    <row r="10870" spans="1:7" s="218" customFormat="1" ht="24" customHeight="1" x14ac:dyDescent="0.2">
      <c r="A10870" s="213" t="str">
        <f t="shared" si="3256"/>
        <v/>
      </c>
      <c r="B10870" s="211" t="str">
        <f t="shared" si="3259"/>
        <v/>
      </c>
      <c r="C10870" s="212"/>
      <c r="D10870" s="213" t="str">
        <f t="shared" si="3257"/>
        <v/>
      </c>
      <c r="E10870" s="214"/>
      <c r="F10870" s="215">
        <f t="shared" si="3258"/>
        <v>0</v>
      </c>
      <c r="G10870" s="281">
        <f t="shared" si="3260"/>
        <v>0</v>
      </c>
    </row>
    <row r="10871" spans="1:7" s="218" customFormat="1" ht="24" customHeight="1" x14ac:dyDescent="0.2">
      <c r="A10871" s="213" t="str">
        <f t="shared" si="3256"/>
        <v/>
      </c>
      <c r="B10871" s="211" t="str">
        <f t="shared" si="3259"/>
        <v/>
      </c>
      <c r="C10871" s="212"/>
      <c r="D10871" s="213" t="str">
        <f t="shared" si="3257"/>
        <v/>
      </c>
      <c r="E10871" s="214"/>
      <c r="F10871" s="215">
        <f t="shared" si="3258"/>
        <v>0</v>
      </c>
      <c r="G10871" s="281">
        <f t="shared" si="3260"/>
        <v>0</v>
      </c>
    </row>
    <row r="10872" spans="1:7" s="218" customFormat="1" ht="24" customHeight="1" x14ac:dyDescent="0.2">
      <c r="A10872" s="213" t="str">
        <f t="shared" si="3256"/>
        <v/>
      </c>
      <c r="B10872" s="211" t="str">
        <f t="shared" si="3259"/>
        <v/>
      </c>
      <c r="C10872" s="212"/>
      <c r="D10872" s="213" t="str">
        <f t="shared" si="3257"/>
        <v/>
      </c>
      <c r="E10872" s="214"/>
      <c r="F10872" s="215">
        <f t="shared" si="3258"/>
        <v>0</v>
      </c>
      <c r="G10872" s="281">
        <f t="shared" si="3260"/>
        <v>0</v>
      </c>
    </row>
    <row r="10873" spans="1:7" s="218" customFormat="1" ht="24" customHeight="1" x14ac:dyDescent="0.2">
      <c r="A10873" s="213" t="str">
        <f t="shared" si="3256"/>
        <v/>
      </c>
      <c r="B10873" s="211" t="str">
        <f t="shared" si="3259"/>
        <v/>
      </c>
      <c r="C10873" s="212"/>
      <c r="D10873" s="213" t="str">
        <f t="shared" si="3257"/>
        <v/>
      </c>
      <c r="E10873" s="214"/>
      <c r="F10873" s="215">
        <f t="shared" si="3258"/>
        <v>0</v>
      </c>
      <c r="G10873" s="281">
        <f t="shared" si="3260"/>
        <v>0</v>
      </c>
    </row>
    <row r="10874" spans="1:7" s="218" customFormat="1" ht="24" customHeight="1" x14ac:dyDescent="0.2">
      <c r="A10874" s="213" t="str">
        <f t="shared" si="3256"/>
        <v/>
      </c>
      <c r="B10874" s="211" t="str">
        <f t="shared" si="3259"/>
        <v/>
      </c>
      <c r="C10874" s="212"/>
      <c r="D10874" s="213" t="str">
        <f t="shared" si="3257"/>
        <v/>
      </c>
      <c r="E10874" s="214"/>
      <c r="F10874" s="215">
        <f t="shared" si="3258"/>
        <v>0</v>
      </c>
      <c r="G10874" s="281">
        <f t="shared" si="3260"/>
        <v>0</v>
      </c>
    </row>
    <row r="10875" spans="1:7" s="218" customFormat="1" ht="24" customHeight="1" x14ac:dyDescent="0.2">
      <c r="A10875" s="213" t="str">
        <f t="shared" si="3256"/>
        <v/>
      </c>
      <c r="B10875" s="211" t="str">
        <f t="shared" si="3259"/>
        <v/>
      </c>
      <c r="C10875" s="212"/>
      <c r="D10875" s="213" t="str">
        <f t="shared" si="3257"/>
        <v/>
      </c>
      <c r="E10875" s="214"/>
      <c r="F10875" s="216">
        <f t="shared" si="3258"/>
        <v>0</v>
      </c>
      <c r="G10875" s="281">
        <f t="shared" si="3260"/>
        <v>0</v>
      </c>
    </row>
    <row r="10876" spans="1:7" ht="24" customHeight="1" x14ac:dyDescent="0.2">
      <c r="A10876" s="282"/>
      <c r="B10876" s="95"/>
      <c r="C10876" s="95"/>
      <c r="D10876" s="101"/>
      <c r="E10876" s="102"/>
      <c r="F10876" s="268" t="s">
        <v>31</v>
      </c>
      <c r="G10876" s="283">
        <f>SUBTOTAL(9,G10862:G10875)</f>
        <v>0</v>
      </c>
    </row>
    <row r="10877" spans="1:7" ht="24" customHeight="1" x14ac:dyDescent="0.2">
      <c r="A10877" s="282"/>
      <c r="B10877" s="95"/>
      <c r="C10877" s="266" t="s">
        <v>605</v>
      </c>
      <c r="D10877" s="101"/>
      <c r="E10877" s="102"/>
      <c r="F10877" s="103"/>
      <c r="G10877" s="284"/>
    </row>
    <row r="10878" spans="1:7" s="218" customFormat="1"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1">
        <f>ROUND(E10878*F10878,2)</f>
        <v>0</v>
      </c>
    </row>
    <row r="10879" spans="1:7" s="218" customFormat="1" ht="24" customHeight="1" x14ac:dyDescent="0.2">
      <c r="A10879" s="213" t="str">
        <f t="shared" si="3261"/>
        <v/>
      </c>
      <c r="B10879" s="211">
        <f t="shared" si="3262"/>
        <v>0</v>
      </c>
      <c r="C10879" s="212"/>
      <c r="D10879" s="213" t="str">
        <f t="shared" si="3263"/>
        <v/>
      </c>
      <c r="E10879" s="214"/>
      <c r="F10879" s="217">
        <f t="shared" si="3264"/>
        <v>0</v>
      </c>
      <c r="G10879" s="281">
        <f>ROUND(E10879*F10879,2)</f>
        <v>0</v>
      </c>
    </row>
    <row r="10880" spans="1:7" s="218" customFormat="1" ht="24" customHeight="1" x14ac:dyDescent="0.2">
      <c r="A10880" s="213" t="str">
        <f t="shared" si="3261"/>
        <v/>
      </c>
      <c r="B10880" s="211">
        <f t="shared" si="3262"/>
        <v>0</v>
      </c>
      <c r="C10880" s="212"/>
      <c r="D10880" s="213" t="str">
        <f t="shared" si="3263"/>
        <v/>
      </c>
      <c r="E10880" s="214"/>
      <c r="F10880" s="217">
        <f t="shared" si="3264"/>
        <v>0</v>
      </c>
      <c r="G10880" s="281">
        <f t="shared" ref="G10880:G10885" si="3265">ROUND(E10880*F10880,2)</f>
        <v>0</v>
      </c>
    </row>
    <row r="10881" spans="1:7" s="218" customFormat="1" ht="24" customHeight="1" x14ac:dyDescent="0.2">
      <c r="A10881" s="213" t="str">
        <f t="shared" si="3261"/>
        <v/>
      </c>
      <c r="B10881" s="211">
        <f t="shared" si="3262"/>
        <v>0</v>
      </c>
      <c r="C10881" s="212"/>
      <c r="D10881" s="213" t="str">
        <f t="shared" si="3263"/>
        <v/>
      </c>
      <c r="E10881" s="214"/>
      <c r="F10881" s="217">
        <f t="shared" si="3264"/>
        <v>0</v>
      </c>
      <c r="G10881" s="281">
        <f t="shared" si="3265"/>
        <v>0</v>
      </c>
    </row>
    <row r="10882" spans="1:7" s="218" customFormat="1" ht="24" customHeight="1" x14ac:dyDescent="0.2">
      <c r="A10882" s="213" t="str">
        <f t="shared" si="3261"/>
        <v/>
      </c>
      <c r="B10882" s="211">
        <f t="shared" si="3262"/>
        <v>0</v>
      </c>
      <c r="C10882" s="212"/>
      <c r="D10882" s="213" t="str">
        <f t="shared" si="3263"/>
        <v/>
      </c>
      <c r="E10882" s="214"/>
      <c r="F10882" s="215">
        <f t="shared" si="3264"/>
        <v>0</v>
      </c>
      <c r="G10882" s="281">
        <f t="shared" si="3265"/>
        <v>0</v>
      </c>
    </row>
    <row r="10883" spans="1:7" s="218" customFormat="1" ht="24" customHeight="1" x14ac:dyDescent="0.2">
      <c r="A10883" s="213" t="str">
        <f t="shared" si="3261"/>
        <v/>
      </c>
      <c r="B10883" s="211">
        <f t="shared" si="3262"/>
        <v>0</v>
      </c>
      <c r="C10883" s="212"/>
      <c r="D10883" s="213" t="str">
        <f t="shared" si="3263"/>
        <v/>
      </c>
      <c r="E10883" s="214"/>
      <c r="F10883" s="215">
        <f t="shared" si="3264"/>
        <v>0</v>
      </c>
      <c r="G10883" s="281">
        <f t="shared" si="3265"/>
        <v>0</v>
      </c>
    </row>
    <row r="10884" spans="1:7" s="218" customFormat="1" ht="24" customHeight="1" x14ac:dyDescent="0.2">
      <c r="A10884" s="213" t="str">
        <f t="shared" si="3261"/>
        <v/>
      </c>
      <c r="B10884" s="211">
        <f t="shared" si="3262"/>
        <v>0</v>
      </c>
      <c r="C10884" s="212"/>
      <c r="D10884" s="213" t="str">
        <f t="shared" si="3263"/>
        <v/>
      </c>
      <c r="E10884" s="214"/>
      <c r="F10884" s="215">
        <f t="shared" si="3264"/>
        <v>0</v>
      </c>
      <c r="G10884" s="281">
        <f t="shared" si="3265"/>
        <v>0</v>
      </c>
    </row>
    <row r="10885" spans="1:7" s="218" customFormat="1" ht="24" customHeight="1" x14ac:dyDescent="0.2">
      <c r="A10885" s="213" t="str">
        <f t="shared" si="3261"/>
        <v/>
      </c>
      <c r="B10885" s="211">
        <f t="shared" si="3262"/>
        <v>0</v>
      </c>
      <c r="C10885" s="212"/>
      <c r="D10885" s="213" t="str">
        <f t="shared" si="3263"/>
        <v/>
      </c>
      <c r="E10885" s="214"/>
      <c r="F10885" s="215">
        <f t="shared" si="3264"/>
        <v>0</v>
      </c>
      <c r="G10885" s="281">
        <f t="shared" si="3265"/>
        <v>0</v>
      </c>
    </row>
    <row r="10886" spans="1:7" ht="24" customHeight="1" x14ac:dyDescent="0.2">
      <c r="A10886" s="282"/>
      <c r="B10886" s="95"/>
      <c r="C10886" s="95"/>
      <c r="D10886" s="101"/>
      <c r="E10886" s="102"/>
      <c r="F10886" s="268" t="s">
        <v>32</v>
      </c>
      <c r="G10886" s="283">
        <f>SUBTOTAL(9,G10878:G10885)</f>
        <v>0</v>
      </c>
    </row>
    <row r="10887" spans="1:7" ht="24" customHeight="1" x14ac:dyDescent="0.2">
      <c r="A10887" s="282"/>
      <c r="B10887" s="95"/>
      <c r="C10887" s="266" t="s">
        <v>606</v>
      </c>
      <c r="D10887" s="101"/>
      <c r="E10887" s="102"/>
      <c r="F10887" s="103"/>
      <c r="G10887" s="284"/>
    </row>
    <row r="10888" spans="1:7" s="218" customFormat="1"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1">
        <f t="shared" ref="G10888:G10896" si="3270">ROUND(E10888*F10888,2)</f>
        <v>0</v>
      </c>
    </row>
    <row r="10889" spans="1:7" s="218" customFormat="1" ht="24" customHeight="1" x14ac:dyDescent="0.2">
      <c r="A10889" s="213" t="str">
        <f t="shared" si="3266"/>
        <v/>
      </c>
      <c r="B10889" s="211" t="str">
        <f t="shared" si="3267"/>
        <v/>
      </c>
      <c r="C10889" s="212"/>
      <c r="D10889" s="213" t="str">
        <f t="shared" si="3268"/>
        <v/>
      </c>
      <c r="E10889" s="214"/>
      <c r="F10889" s="215">
        <f t="shared" si="3269"/>
        <v>0</v>
      </c>
      <c r="G10889" s="281">
        <f t="shared" si="3270"/>
        <v>0</v>
      </c>
    </row>
    <row r="10890" spans="1:7" s="218" customFormat="1" ht="24" customHeight="1" x14ac:dyDescent="0.2">
      <c r="A10890" s="213" t="str">
        <f t="shared" si="3266"/>
        <v/>
      </c>
      <c r="B10890" s="211" t="str">
        <f t="shared" si="3267"/>
        <v/>
      </c>
      <c r="C10890" s="212"/>
      <c r="D10890" s="213" t="str">
        <f t="shared" si="3268"/>
        <v/>
      </c>
      <c r="E10890" s="214"/>
      <c r="F10890" s="215">
        <f t="shared" si="3269"/>
        <v>0</v>
      </c>
      <c r="G10890" s="281">
        <f t="shared" si="3270"/>
        <v>0</v>
      </c>
    </row>
    <row r="10891" spans="1:7" s="218" customFormat="1" ht="24" customHeight="1" x14ac:dyDescent="0.2">
      <c r="A10891" s="213" t="str">
        <f t="shared" si="3266"/>
        <v/>
      </c>
      <c r="B10891" s="211" t="str">
        <f t="shared" si="3267"/>
        <v/>
      </c>
      <c r="C10891" s="212"/>
      <c r="D10891" s="213" t="str">
        <f t="shared" si="3268"/>
        <v/>
      </c>
      <c r="E10891" s="214"/>
      <c r="F10891" s="215">
        <f t="shared" si="3269"/>
        <v>0</v>
      </c>
      <c r="G10891" s="281">
        <f t="shared" si="3270"/>
        <v>0</v>
      </c>
    </row>
    <row r="10892" spans="1:7" s="218" customFormat="1" ht="24" customHeight="1" x14ac:dyDescent="0.2">
      <c r="A10892" s="213" t="str">
        <f t="shared" si="3266"/>
        <v/>
      </c>
      <c r="B10892" s="211" t="str">
        <f t="shared" si="3267"/>
        <v/>
      </c>
      <c r="C10892" s="212"/>
      <c r="D10892" s="213" t="str">
        <f t="shared" si="3268"/>
        <v/>
      </c>
      <c r="E10892" s="214"/>
      <c r="F10892" s="215">
        <f t="shared" si="3269"/>
        <v>0</v>
      </c>
      <c r="G10892" s="281">
        <f t="shared" si="3270"/>
        <v>0</v>
      </c>
    </row>
    <row r="10893" spans="1:7" s="218" customFormat="1" ht="24" customHeight="1" x14ac:dyDescent="0.2">
      <c r="A10893" s="213" t="str">
        <f t="shared" si="3266"/>
        <v/>
      </c>
      <c r="B10893" s="211" t="str">
        <f t="shared" si="3267"/>
        <v/>
      </c>
      <c r="C10893" s="212"/>
      <c r="D10893" s="213" t="str">
        <f t="shared" si="3268"/>
        <v/>
      </c>
      <c r="E10893" s="214"/>
      <c r="F10893" s="215">
        <f t="shared" si="3269"/>
        <v>0</v>
      </c>
      <c r="G10893" s="281">
        <f t="shared" si="3270"/>
        <v>0</v>
      </c>
    </row>
    <row r="10894" spans="1:7" s="218" customFormat="1" ht="24" customHeight="1" x14ac:dyDescent="0.2">
      <c r="A10894" s="213" t="str">
        <f t="shared" si="3266"/>
        <v/>
      </c>
      <c r="B10894" s="211" t="str">
        <f t="shared" si="3267"/>
        <v/>
      </c>
      <c r="C10894" s="212"/>
      <c r="D10894" s="213" t="str">
        <f t="shared" si="3268"/>
        <v/>
      </c>
      <c r="E10894" s="214"/>
      <c r="F10894" s="215">
        <f t="shared" si="3269"/>
        <v>0</v>
      </c>
      <c r="G10894" s="281">
        <f t="shared" si="3270"/>
        <v>0</v>
      </c>
    </row>
    <row r="10895" spans="1:7" s="218" customFormat="1" ht="24" customHeight="1" x14ac:dyDescent="0.2">
      <c r="A10895" s="213" t="str">
        <f t="shared" si="3266"/>
        <v/>
      </c>
      <c r="B10895" s="211" t="str">
        <f t="shared" si="3267"/>
        <v/>
      </c>
      <c r="C10895" s="212"/>
      <c r="D10895" s="213" t="str">
        <f t="shared" si="3268"/>
        <v/>
      </c>
      <c r="E10895" s="214"/>
      <c r="F10895" s="215">
        <f t="shared" si="3269"/>
        <v>0</v>
      </c>
      <c r="G10895" s="281">
        <f t="shared" si="3270"/>
        <v>0</v>
      </c>
    </row>
    <row r="10896" spans="1:7" s="218" customFormat="1" ht="24" customHeight="1" x14ac:dyDescent="0.2">
      <c r="A10896" s="213" t="str">
        <f t="shared" si="3266"/>
        <v/>
      </c>
      <c r="B10896" s="211" t="str">
        <f t="shared" si="3267"/>
        <v/>
      </c>
      <c r="C10896" s="212"/>
      <c r="D10896" s="213" t="str">
        <f t="shared" si="3268"/>
        <v/>
      </c>
      <c r="E10896" s="214"/>
      <c r="F10896" s="215">
        <f t="shared" si="3269"/>
        <v>0</v>
      </c>
      <c r="G10896" s="281">
        <f t="shared" si="3270"/>
        <v>0</v>
      </c>
    </row>
    <row r="10897" spans="1:123" ht="24" customHeight="1" x14ac:dyDescent="0.2">
      <c r="A10897" s="285"/>
      <c r="B10897" s="101"/>
      <c r="C10897" s="95"/>
      <c r="D10897" s="101"/>
      <c r="E10897" s="102"/>
      <c r="F10897" s="268" t="s">
        <v>33</v>
      </c>
      <c r="G10897" s="283">
        <f>SUBTOTAL(9,G10888:G10896)</f>
        <v>0</v>
      </c>
    </row>
    <row r="10898" spans="1:123" ht="24" customHeight="1" x14ac:dyDescent="0.2">
      <c r="A10898" s="286"/>
      <c r="B10898" s="101"/>
      <c r="C10898" s="95"/>
      <c r="D10898" s="101"/>
      <c r="E10898" s="102"/>
      <c r="F10898" s="103"/>
      <c r="G10898" s="284"/>
    </row>
    <row r="10899" spans="1:123" ht="24" customHeight="1" x14ac:dyDescent="0.2">
      <c r="A10899" s="287" t="str">
        <f>B10857</f>
        <v/>
      </c>
      <c r="B10899" s="288" t="str">
        <f>C10857</f>
        <v/>
      </c>
      <c r="C10899" s="109"/>
      <c r="D10899" s="109" t="s">
        <v>34</v>
      </c>
      <c r="E10899" s="110"/>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7" t="str">
        <f>Comitente</f>
        <v>CA.ME. SAN JUAN SOCIEDAD DEL ESTADO</v>
      </c>
      <c r="C10902" s="92"/>
      <c r="D10902" s="98"/>
      <c r="E10902" s="98"/>
      <c r="F10902" s="99"/>
      <c r="G10902" s="273"/>
    </row>
    <row r="10903" spans="1:123" ht="24" customHeight="1" x14ac:dyDescent="0.2">
      <c r="A10903" s="272" t="s">
        <v>603</v>
      </c>
      <c r="B10903" s="97">
        <f>Contratista</f>
        <v>0</v>
      </c>
      <c r="C10903" s="93"/>
      <c r="D10903" s="93"/>
      <c r="E10903" s="93"/>
      <c r="F10903" s="100"/>
      <c r="G10903" s="274"/>
    </row>
    <row r="10904" spans="1:123" ht="24" customHeight="1" x14ac:dyDescent="0.2">
      <c r="A10904" s="272" t="s">
        <v>24</v>
      </c>
      <c r="B10904" s="97" t="str">
        <f>Obra</f>
        <v>CIERRE PERIMETRAL - OBRA CIVIL Ca.Me. SAN JUAN S.E.</v>
      </c>
      <c r="C10904" s="93"/>
      <c r="D10904" s="93"/>
      <c r="E10904" s="93"/>
      <c r="F10904" s="100" t="s">
        <v>38</v>
      </c>
      <c r="G10904" s="275">
        <f>Fecha_Base</f>
        <v>44711</v>
      </c>
    </row>
    <row r="10905" spans="1:123" ht="24" customHeight="1" x14ac:dyDescent="0.2">
      <c r="A10905" s="276" t="s">
        <v>601</v>
      </c>
      <c r="B10905" s="94" t="str">
        <f>Ubicación</f>
        <v>DEPARTAMENTO SARMIENTO</v>
      </c>
      <c r="C10905" s="94"/>
      <c r="D10905" s="101"/>
      <c r="E10905" s="102"/>
      <c r="F10905" s="103"/>
      <c r="G10905" s="277"/>
    </row>
    <row r="10906" spans="1:123" ht="24" customHeight="1" x14ac:dyDescent="0.2">
      <c r="A10906" s="276" t="s">
        <v>39</v>
      </c>
      <c r="B10906" s="104" t="str">
        <f>IFERROR(VALUE(LEFT(B10907,FIND(".",B10907)-1)),"")</f>
        <v/>
      </c>
      <c r="C10906" s="95" t="str">
        <f>IFERROR(VLOOKUP(B10906,Tabla_CyP,2,FALSE),"")</f>
        <v/>
      </c>
      <c r="D10906" s="95"/>
      <c r="E10906" s="102"/>
      <c r="F10906" s="103"/>
      <c r="G10906" s="277"/>
    </row>
    <row r="10907" spans="1:123" ht="24" customHeight="1" x14ac:dyDescent="0.2">
      <c r="A10907" s="276" t="s">
        <v>25</v>
      </c>
      <c r="B10907" s="105" t="str">
        <f>IFERROR(VLOOKUP(COUNTIF($A$1:A10907,"ANALISIS DE PRECIOS"),Tabla_NumeroItem,2,FALSE),"")</f>
        <v/>
      </c>
      <c r="C10907" s="95" t="str">
        <f>IFERROR(VLOOKUP(B10907,Tabla_CyP,2,FALSE),"")</f>
        <v/>
      </c>
      <c r="D10907" s="101"/>
      <c r="E10907" s="102"/>
      <c r="F10907" s="100" t="s">
        <v>26</v>
      </c>
      <c r="G10907" s="278" t="str">
        <f>IFERROR(VLOOKUP(B10907,Tabla_CyP,4,FALSE),"")</f>
        <v/>
      </c>
    </row>
    <row r="10908" spans="1:123" ht="24" customHeight="1" x14ac:dyDescent="0.2">
      <c r="A10908" s="276"/>
      <c r="B10908" s="94"/>
      <c r="C10908" s="95"/>
      <c r="D10908" s="101"/>
      <c r="E10908" s="102"/>
      <c r="F10908" s="103"/>
      <c r="G10908" s="277"/>
    </row>
    <row r="10909" spans="1:123" ht="24" customHeight="1" x14ac:dyDescent="0.2">
      <c r="A10909" s="378" t="s">
        <v>507</v>
      </c>
      <c r="B10909" s="379"/>
      <c r="C10909" s="380" t="s">
        <v>0</v>
      </c>
      <c r="D10909" s="380" t="s">
        <v>27</v>
      </c>
      <c r="E10909" s="386" t="s">
        <v>28</v>
      </c>
      <c r="F10909" s="388" t="s">
        <v>29</v>
      </c>
      <c r="G10909" s="388" t="s">
        <v>30</v>
      </c>
    </row>
    <row r="10910" spans="1:123" s="107" customFormat="1" ht="24" customHeight="1" x14ac:dyDescent="0.2">
      <c r="A10910" s="106" t="s">
        <v>508</v>
      </c>
      <c r="B10910" s="106" t="s">
        <v>509</v>
      </c>
      <c r="C10910" s="381"/>
      <c r="D10910" s="381"/>
      <c r="E10910" s="387"/>
      <c r="F10910" s="389"/>
      <c r="G10910" s="389"/>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customHeight="1" x14ac:dyDescent="0.2">
      <c r="A10911" s="279"/>
      <c r="B10911" s="108"/>
      <c r="C10911" s="267" t="s">
        <v>604</v>
      </c>
      <c r="D10911" s="109"/>
      <c r="E10911" s="110"/>
      <c r="F10911" s="111"/>
      <c r="G10911" s="280"/>
    </row>
    <row r="10912" spans="1:123" s="218" customFormat="1"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1">
        <f>ROUND(E10912*F10912,2)</f>
        <v>0</v>
      </c>
    </row>
    <row r="10913" spans="1:7" s="218" customFormat="1"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1">
        <f t="shared" ref="G10913:G10925" si="3275">ROUND(E10913*F10913,2)</f>
        <v>0</v>
      </c>
    </row>
    <row r="10914" spans="1:7" s="218" customFormat="1" ht="24" customHeight="1" x14ac:dyDescent="0.2">
      <c r="A10914" s="213" t="str">
        <f t="shared" si="3271"/>
        <v/>
      </c>
      <c r="B10914" s="211" t="str">
        <f t="shared" si="3274"/>
        <v/>
      </c>
      <c r="C10914" s="212"/>
      <c r="D10914" s="213" t="str">
        <f t="shared" si="3272"/>
        <v/>
      </c>
      <c r="E10914" s="214"/>
      <c r="F10914" s="215">
        <f t="shared" si="3273"/>
        <v>0</v>
      </c>
      <c r="G10914" s="281">
        <f t="shared" si="3275"/>
        <v>0</v>
      </c>
    </row>
    <row r="10915" spans="1:7" s="218" customFormat="1" ht="24" customHeight="1" x14ac:dyDescent="0.2">
      <c r="A10915" s="213" t="str">
        <f t="shared" si="3271"/>
        <v/>
      </c>
      <c r="B10915" s="211" t="str">
        <f t="shared" si="3274"/>
        <v/>
      </c>
      <c r="C10915" s="212"/>
      <c r="D10915" s="213" t="str">
        <f t="shared" si="3272"/>
        <v/>
      </c>
      <c r="E10915" s="214"/>
      <c r="F10915" s="215">
        <f t="shared" si="3273"/>
        <v>0</v>
      </c>
      <c r="G10915" s="281">
        <f t="shared" si="3275"/>
        <v>0</v>
      </c>
    </row>
    <row r="10916" spans="1:7" s="218" customFormat="1" ht="24" customHeight="1" x14ac:dyDescent="0.2">
      <c r="A10916" s="213" t="str">
        <f t="shared" si="3271"/>
        <v/>
      </c>
      <c r="B10916" s="211" t="str">
        <f t="shared" si="3274"/>
        <v/>
      </c>
      <c r="C10916" s="212"/>
      <c r="D10916" s="213" t="str">
        <f t="shared" si="3272"/>
        <v/>
      </c>
      <c r="E10916" s="214"/>
      <c r="F10916" s="215">
        <f t="shared" si="3273"/>
        <v>0</v>
      </c>
      <c r="G10916" s="281">
        <f t="shared" si="3275"/>
        <v>0</v>
      </c>
    </row>
    <row r="10917" spans="1:7" s="218" customFormat="1" ht="24" customHeight="1" x14ac:dyDescent="0.2">
      <c r="A10917" s="213" t="str">
        <f t="shared" si="3271"/>
        <v/>
      </c>
      <c r="B10917" s="211" t="str">
        <f t="shared" si="3274"/>
        <v/>
      </c>
      <c r="C10917" s="212"/>
      <c r="D10917" s="213" t="str">
        <f t="shared" si="3272"/>
        <v/>
      </c>
      <c r="E10917" s="214"/>
      <c r="F10917" s="215">
        <f t="shared" si="3273"/>
        <v>0</v>
      </c>
      <c r="G10917" s="281">
        <f t="shared" si="3275"/>
        <v>0</v>
      </c>
    </row>
    <row r="10918" spans="1:7" s="218" customFormat="1" ht="24" customHeight="1" x14ac:dyDescent="0.2">
      <c r="A10918" s="213" t="str">
        <f t="shared" si="3271"/>
        <v/>
      </c>
      <c r="B10918" s="211" t="str">
        <f t="shared" si="3274"/>
        <v/>
      </c>
      <c r="C10918" s="212"/>
      <c r="D10918" s="213" t="str">
        <f t="shared" si="3272"/>
        <v/>
      </c>
      <c r="E10918" s="214"/>
      <c r="F10918" s="215">
        <f t="shared" si="3273"/>
        <v>0</v>
      </c>
      <c r="G10918" s="281">
        <f t="shared" si="3275"/>
        <v>0</v>
      </c>
    </row>
    <row r="10919" spans="1:7" s="218" customFormat="1" ht="24" customHeight="1" x14ac:dyDescent="0.2">
      <c r="A10919" s="213" t="str">
        <f t="shared" si="3271"/>
        <v/>
      </c>
      <c r="B10919" s="211" t="str">
        <f t="shared" si="3274"/>
        <v/>
      </c>
      <c r="C10919" s="212"/>
      <c r="D10919" s="213" t="str">
        <f t="shared" si="3272"/>
        <v/>
      </c>
      <c r="E10919" s="214"/>
      <c r="F10919" s="215">
        <f t="shared" si="3273"/>
        <v>0</v>
      </c>
      <c r="G10919" s="281">
        <f t="shared" si="3275"/>
        <v>0</v>
      </c>
    </row>
    <row r="10920" spans="1:7" s="218" customFormat="1" ht="24" customHeight="1" x14ac:dyDescent="0.2">
      <c r="A10920" s="213" t="str">
        <f t="shared" si="3271"/>
        <v/>
      </c>
      <c r="B10920" s="211" t="str">
        <f t="shared" si="3274"/>
        <v/>
      </c>
      <c r="C10920" s="212"/>
      <c r="D10920" s="213" t="str">
        <f t="shared" si="3272"/>
        <v/>
      </c>
      <c r="E10920" s="214"/>
      <c r="F10920" s="215">
        <f t="shared" si="3273"/>
        <v>0</v>
      </c>
      <c r="G10920" s="281">
        <f t="shared" si="3275"/>
        <v>0</v>
      </c>
    </row>
    <row r="10921" spans="1:7" s="218" customFormat="1" ht="24" customHeight="1" x14ac:dyDescent="0.2">
      <c r="A10921" s="213" t="str">
        <f t="shared" si="3271"/>
        <v/>
      </c>
      <c r="B10921" s="211" t="str">
        <f t="shared" si="3274"/>
        <v/>
      </c>
      <c r="C10921" s="212"/>
      <c r="D10921" s="213" t="str">
        <f t="shared" si="3272"/>
        <v/>
      </c>
      <c r="E10921" s="214"/>
      <c r="F10921" s="215">
        <f t="shared" si="3273"/>
        <v>0</v>
      </c>
      <c r="G10921" s="281">
        <f t="shared" si="3275"/>
        <v>0</v>
      </c>
    </row>
    <row r="10922" spans="1:7" s="218" customFormat="1" ht="24" customHeight="1" x14ac:dyDescent="0.2">
      <c r="A10922" s="213" t="str">
        <f t="shared" si="3271"/>
        <v/>
      </c>
      <c r="B10922" s="211" t="str">
        <f t="shared" si="3274"/>
        <v/>
      </c>
      <c r="C10922" s="212"/>
      <c r="D10922" s="213" t="str">
        <f t="shared" si="3272"/>
        <v/>
      </c>
      <c r="E10922" s="214"/>
      <c r="F10922" s="215">
        <f t="shared" si="3273"/>
        <v>0</v>
      </c>
      <c r="G10922" s="281">
        <f t="shared" si="3275"/>
        <v>0</v>
      </c>
    </row>
    <row r="10923" spans="1:7" s="218" customFormat="1" ht="24" customHeight="1" x14ac:dyDescent="0.2">
      <c r="A10923" s="213" t="str">
        <f t="shared" si="3271"/>
        <v/>
      </c>
      <c r="B10923" s="211" t="str">
        <f t="shared" si="3274"/>
        <v/>
      </c>
      <c r="C10923" s="212"/>
      <c r="D10923" s="213" t="str">
        <f t="shared" si="3272"/>
        <v/>
      </c>
      <c r="E10923" s="214"/>
      <c r="F10923" s="215">
        <f t="shared" si="3273"/>
        <v>0</v>
      </c>
      <c r="G10923" s="281">
        <f t="shared" si="3275"/>
        <v>0</v>
      </c>
    </row>
    <row r="10924" spans="1:7" s="218" customFormat="1" ht="24" customHeight="1" x14ac:dyDescent="0.2">
      <c r="A10924" s="213" t="str">
        <f t="shared" si="3271"/>
        <v/>
      </c>
      <c r="B10924" s="211" t="str">
        <f t="shared" si="3274"/>
        <v/>
      </c>
      <c r="C10924" s="212"/>
      <c r="D10924" s="213" t="str">
        <f t="shared" si="3272"/>
        <v/>
      </c>
      <c r="E10924" s="214"/>
      <c r="F10924" s="215">
        <f t="shared" si="3273"/>
        <v>0</v>
      </c>
      <c r="G10924" s="281">
        <f t="shared" si="3275"/>
        <v>0</v>
      </c>
    </row>
    <row r="10925" spans="1:7" s="218" customFormat="1" ht="24" customHeight="1" x14ac:dyDescent="0.2">
      <c r="A10925" s="213" t="str">
        <f t="shared" si="3271"/>
        <v/>
      </c>
      <c r="B10925" s="211" t="str">
        <f t="shared" si="3274"/>
        <v/>
      </c>
      <c r="C10925" s="212"/>
      <c r="D10925" s="213" t="str">
        <f t="shared" si="3272"/>
        <v/>
      </c>
      <c r="E10925" s="214"/>
      <c r="F10925" s="216">
        <f t="shared" si="3273"/>
        <v>0</v>
      </c>
      <c r="G10925" s="281">
        <f t="shared" si="3275"/>
        <v>0</v>
      </c>
    </row>
    <row r="10926" spans="1:7" ht="24" customHeight="1" x14ac:dyDescent="0.2">
      <c r="A10926" s="282"/>
      <c r="B10926" s="95"/>
      <c r="C10926" s="95"/>
      <c r="D10926" s="101"/>
      <c r="E10926" s="102"/>
      <c r="F10926" s="268" t="s">
        <v>31</v>
      </c>
      <c r="G10926" s="283">
        <f>SUBTOTAL(9,G10912:G10925)</f>
        <v>0</v>
      </c>
    </row>
    <row r="10927" spans="1:7" ht="24" customHeight="1" x14ac:dyDescent="0.2">
      <c r="A10927" s="282"/>
      <c r="B10927" s="95"/>
      <c r="C10927" s="266" t="s">
        <v>605</v>
      </c>
      <c r="D10927" s="101"/>
      <c r="E10927" s="102"/>
      <c r="F10927" s="103"/>
      <c r="G10927" s="284"/>
    </row>
    <row r="10928" spans="1:7" s="218" customFormat="1"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1">
        <f>ROUND(E10928*F10928,2)</f>
        <v>0</v>
      </c>
    </row>
    <row r="10929" spans="1:7" s="218" customFormat="1" ht="24" customHeight="1" x14ac:dyDescent="0.2">
      <c r="A10929" s="213" t="str">
        <f t="shared" si="3276"/>
        <v/>
      </c>
      <c r="B10929" s="211">
        <f t="shared" si="3277"/>
        <v>0</v>
      </c>
      <c r="C10929" s="212"/>
      <c r="D10929" s="213" t="str">
        <f t="shared" si="3278"/>
        <v/>
      </c>
      <c r="E10929" s="214"/>
      <c r="F10929" s="217">
        <f t="shared" si="3279"/>
        <v>0</v>
      </c>
      <c r="G10929" s="281">
        <f>ROUND(E10929*F10929,2)</f>
        <v>0</v>
      </c>
    </row>
    <row r="10930" spans="1:7" s="218" customFormat="1" ht="24" customHeight="1" x14ac:dyDescent="0.2">
      <c r="A10930" s="213" t="str">
        <f t="shared" si="3276"/>
        <v/>
      </c>
      <c r="B10930" s="211">
        <f t="shared" si="3277"/>
        <v>0</v>
      </c>
      <c r="C10930" s="212"/>
      <c r="D10930" s="213" t="str">
        <f t="shared" si="3278"/>
        <v/>
      </c>
      <c r="E10930" s="214"/>
      <c r="F10930" s="217">
        <f t="shared" si="3279"/>
        <v>0</v>
      </c>
      <c r="G10930" s="281">
        <f t="shared" ref="G10930:G10935" si="3280">ROUND(E10930*F10930,2)</f>
        <v>0</v>
      </c>
    </row>
    <row r="10931" spans="1:7" s="218" customFormat="1" ht="24" customHeight="1" x14ac:dyDescent="0.2">
      <c r="A10931" s="213" t="str">
        <f t="shared" si="3276"/>
        <v/>
      </c>
      <c r="B10931" s="211">
        <f t="shared" si="3277"/>
        <v>0</v>
      </c>
      <c r="C10931" s="212"/>
      <c r="D10931" s="213" t="str">
        <f t="shared" si="3278"/>
        <v/>
      </c>
      <c r="E10931" s="214"/>
      <c r="F10931" s="217">
        <f t="shared" si="3279"/>
        <v>0</v>
      </c>
      <c r="G10931" s="281">
        <f t="shared" si="3280"/>
        <v>0</v>
      </c>
    </row>
    <row r="10932" spans="1:7" s="218" customFormat="1" ht="24" customHeight="1" x14ac:dyDescent="0.2">
      <c r="A10932" s="213" t="str">
        <f t="shared" si="3276"/>
        <v/>
      </c>
      <c r="B10932" s="211">
        <f t="shared" si="3277"/>
        <v>0</v>
      </c>
      <c r="C10932" s="212"/>
      <c r="D10932" s="213" t="str">
        <f t="shared" si="3278"/>
        <v/>
      </c>
      <c r="E10932" s="214"/>
      <c r="F10932" s="215">
        <f t="shared" si="3279"/>
        <v>0</v>
      </c>
      <c r="G10932" s="281">
        <f t="shared" si="3280"/>
        <v>0</v>
      </c>
    </row>
    <row r="10933" spans="1:7" s="218" customFormat="1" ht="24" customHeight="1" x14ac:dyDescent="0.2">
      <c r="A10933" s="213" t="str">
        <f t="shared" si="3276"/>
        <v/>
      </c>
      <c r="B10933" s="211">
        <f t="shared" si="3277"/>
        <v>0</v>
      </c>
      <c r="C10933" s="212"/>
      <c r="D10933" s="213" t="str">
        <f t="shared" si="3278"/>
        <v/>
      </c>
      <c r="E10933" s="214"/>
      <c r="F10933" s="215">
        <f t="shared" si="3279"/>
        <v>0</v>
      </c>
      <c r="G10933" s="281">
        <f t="shared" si="3280"/>
        <v>0</v>
      </c>
    </row>
    <row r="10934" spans="1:7" s="218" customFormat="1" ht="24" customHeight="1" x14ac:dyDescent="0.2">
      <c r="A10934" s="213" t="str">
        <f t="shared" si="3276"/>
        <v/>
      </c>
      <c r="B10934" s="211">
        <f t="shared" si="3277"/>
        <v>0</v>
      </c>
      <c r="C10934" s="212"/>
      <c r="D10934" s="213" t="str">
        <f t="shared" si="3278"/>
        <v/>
      </c>
      <c r="E10934" s="214"/>
      <c r="F10934" s="215">
        <f t="shared" si="3279"/>
        <v>0</v>
      </c>
      <c r="G10934" s="281">
        <f t="shared" si="3280"/>
        <v>0</v>
      </c>
    </row>
    <row r="10935" spans="1:7" s="218" customFormat="1" ht="24" customHeight="1" x14ac:dyDescent="0.2">
      <c r="A10935" s="213" t="str">
        <f t="shared" si="3276"/>
        <v/>
      </c>
      <c r="B10935" s="211">
        <f t="shared" si="3277"/>
        <v>0</v>
      </c>
      <c r="C10935" s="212"/>
      <c r="D10935" s="213" t="str">
        <f t="shared" si="3278"/>
        <v/>
      </c>
      <c r="E10935" s="214"/>
      <c r="F10935" s="215">
        <f t="shared" si="3279"/>
        <v>0</v>
      </c>
      <c r="G10935" s="281">
        <f t="shared" si="3280"/>
        <v>0</v>
      </c>
    </row>
    <row r="10936" spans="1:7" ht="24" customHeight="1" x14ac:dyDescent="0.2">
      <c r="A10936" s="282"/>
      <c r="B10936" s="95"/>
      <c r="C10936" s="95"/>
      <c r="D10936" s="101"/>
      <c r="E10936" s="102"/>
      <c r="F10936" s="268" t="s">
        <v>32</v>
      </c>
      <c r="G10936" s="283">
        <f>SUBTOTAL(9,G10928:G10935)</f>
        <v>0</v>
      </c>
    </row>
    <row r="10937" spans="1:7" ht="24" customHeight="1" x14ac:dyDescent="0.2">
      <c r="A10937" s="282"/>
      <c r="B10937" s="95"/>
      <c r="C10937" s="266" t="s">
        <v>606</v>
      </c>
      <c r="D10937" s="101"/>
      <c r="E10937" s="102"/>
      <c r="F10937" s="103"/>
      <c r="G10937" s="284"/>
    </row>
    <row r="10938" spans="1:7" s="218" customFormat="1"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1">
        <f t="shared" ref="G10938:G10946" si="3285">ROUND(E10938*F10938,2)</f>
        <v>0</v>
      </c>
    </row>
    <row r="10939" spans="1:7" s="218" customFormat="1" ht="24" customHeight="1" x14ac:dyDescent="0.2">
      <c r="A10939" s="213" t="str">
        <f t="shared" si="3281"/>
        <v/>
      </c>
      <c r="B10939" s="211" t="str">
        <f t="shared" si="3282"/>
        <v/>
      </c>
      <c r="C10939" s="212"/>
      <c r="D10939" s="213" t="str">
        <f t="shared" si="3283"/>
        <v/>
      </c>
      <c r="E10939" s="214"/>
      <c r="F10939" s="215">
        <f t="shared" si="3284"/>
        <v>0</v>
      </c>
      <c r="G10939" s="281">
        <f t="shared" si="3285"/>
        <v>0</v>
      </c>
    </row>
    <row r="10940" spans="1:7" s="218" customFormat="1" ht="24" customHeight="1" x14ac:dyDescent="0.2">
      <c r="A10940" s="213" t="str">
        <f t="shared" si="3281"/>
        <v/>
      </c>
      <c r="B10940" s="211" t="str">
        <f t="shared" si="3282"/>
        <v/>
      </c>
      <c r="C10940" s="212"/>
      <c r="D10940" s="213" t="str">
        <f t="shared" si="3283"/>
        <v/>
      </c>
      <c r="E10940" s="214"/>
      <c r="F10940" s="215">
        <f t="shared" si="3284"/>
        <v>0</v>
      </c>
      <c r="G10940" s="281">
        <f t="shared" si="3285"/>
        <v>0</v>
      </c>
    </row>
    <row r="10941" spans="1:7" s="218" customFormat="1" ht="24" customHeight="1" x14ac:dyDescent="0.2">
      <c r="A10941" s="213" t="str">
        <f t="shared" si="3281"/>
        <v/>
      </c>
      <c r="B10941" s="211" t="str">
        <f t="shared" si="3282"/>
        <v/>
      </c>
      <c r="C10941" s="212"/>
      <c r="D10941" s="213" t="str">
        <f t="shared" si="3283"/>
        <v/>
      </c>
      <c r="E10941" s="214"/>
      <c r="F10941" s="215">
        <f t="shared" si="3284"/>
        <v>0</v>
      </c>
      <c r="G10941" s="281">
        <f t="shared" si="3285"/>
        <v>0</v>
      </c>
    </row>
    <row r="10942" spans="1:7" s="218" customFormat="1" ht="24" customHeight="1" x14ac:dyDescent="0.2">
      <c r="A10942" s="213" t="str">
        <f t="shared" si="3281"/>
        <v/>
      </c>
      <c r="B10942" s="211" t="str">
        <f t="shared" si="3282"/>
        <v/>
      </c>
      <c r="C10942" s="212"/>
      <c r="D10942" s="213" t="str">
        <f t="shared" si="3283"/>
        <v/>
      </c>
      <c r="E10942" s="214"/>
      <c r="F10942" s="215">
        <f t="shared" si="3284"/>
        <v>0</v>
      </c>
      <c r="G10942" s="281">
        <f t="shared" si="3285"/>
        <v>0</v>
      </c>
    </row>
    <row r="10943" spans="1:7" s="218" customFormat="1" ht="24" customHeight="1" x14ac:dyDescent="0.2">
      <c r="A10943" s="213" t="str">
        <f t="shared" si="3281"/>
        <v/>
      </c>
      <c r="B10943" s="211" t="str">
        <f t="shared" si="3282"/>
        <v/>
      </c>
      <c r="C10943" s="212"/>
      <c r="D10943" s="213" t="str">
        <f t="shared" si="3283"/>
        <v/>
      </c>
      <c r="E10943" s="214"/>
      <c r="F10943" s="215">
        <f t="shared" si="3284"/>
        <v>0</v>
      </c>
      <c r="G10943" s="281">
        <f t="shared" si="3285"/>
        <v>0</v>
      </c>
    </row>
    <row r="10944" spans="1:7" s="218" customFormat="1" ht="24" customHeight="1" x14ac:dyDescent="0.2">
      <c r="A10944" s="213" t="str">
        <f t="shared" si="3281"/>
        <v/>
      </c>
      <c r="B10944" s="211" t="str">
        <f t="shared" si="3282"/>
        <v/>
      </c>
      <c r="C10944" s="212"/>
      <c r="D10944" s="213" t="str">
        <f t="shared" si="3283"/>
        <v/>
      </c>
      <c r="E10944" s="214"/>
      <c r="F10944" s="215">
        <f t="shared" si="3284"/>
        <v>0</v>
      </c>
      <c r="G10944" s="281">
        <f t="shared" si="3285"/>
        <v>0</v>
      </c>
    </row>
    <row r="10945" spans="1:123" s="218" customFormat="1" ht="24" customHeight="1" x14ac:dyDescent="0.2">
      <c r="A10945" s="213" t="str">
        <f t="shared" si="3281"/>
        <v/>
      </c>
      <c r="B10945" s="211" t="str">
        <f t="shared" si="3282"/>
        <v/>
      </c>
      <c r="C10945" s="212"/>
      <c r="D10945" s="213" t="str">
        <f t="shared" si="3283"/>
        <v/>
      </c>
      <c r="E10945" s="214"/>
      <c r="F10945" s="215">
        <f t="shared" si="3284"/>
        <v>0</v>
      </c>
      <c r="G10945" s="281">
        <f t="shared" si="3285"/>
        <v>0</v>
      </c>
    </row>
    <row r="10946" spans="1:123" s="218" customFormat="1" ht="24" customHeight="1" x14ac:dyDescent="0.2">
      <c r="A10946" s="213" t="str">
        <f t="shared" si="3281"/>
        <v/>
      </c>
      <c r="B10946" s="211" t="str">
        <f t="shared" si="3282"/>
        <v/>
      </c>
      <c r="C10946" s="212"/>
      <c r="D10946" s="213" t="str">
        <f t="shared" si="3283"/>
        <v/>
      </c>
      <c r="E10946" s="214"/>
      <c r="F10946" s="215">
        <f t="shared" si="3284"/>
        <v>0</v>
      </c>
      <c r="G10946" s="281">
        <f t="shared" si="3285"/>
        <v>0</v>
      </c>
    </row>
    <row r="10947" spans="1:123" ht="24" customHeight="1" x14ac:dyDescent="0.2">
      <c r="A10947" s="285"/>
      <c r="B10947" s="101"/>
      <c r="C10947" s="95"/>
      <c r="D10947" s="101"/>
      <c r="E10947" s="102"/>
      <c r="F10947" s="268" t="s">
        <v>33</v>
      </c>
      <c r="G10947" s="283">
        <f>SUBTOTAL(9,G10938:G10946)</f>
        <v>0</v>
      </c>
    </row>
    <row r="10948" spans="1:123" ht="24" customHeight="1" x14ac:dyDescent="0.2">
      <c r="A10948" s="286"/>
      <c r="B10948" s="101"/>
      <c r="C10948" s="95"/>
      <c r="D10948" s="101"/>
      <c r="E10948" s="102"/>
      <c r="F10948" s="103"/>
      <c r="G10948" s="284"/>
    </row>
    <row r="10949" spans="1:123" ht="24" customHeight="1" x14ac:dyDescent="0.2">
      <c r="A10949" s="287" t="str">
        <f>B10907</f>
        <v/>
      </c>
      <c r="B10949" s="288" t="str">
        <f>C10907</f>
        <v/>
      </c>
      <c r="C10949" s="109"/>
      <c r="D10949" s="109" t="s">
        <v>34</v>
      </c>
      <c r="E10949" s="110"/>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7" t="str">
        <f>Comitente</f>
        <v>CA.ME. SAN JUAN SOCIEDAD DEL ESTADO</v>
      </c>
      <c r="C10952" s="92"/>
      <c r="D10952" s="98"/>
      <c r="E10952" s="98"/>
      <c r="F10952" s="99"/>
      <c r="G10952" s="273"/>
    </row>
    <row r="10953" spans="1:123" ht="24" customHeight="1" x14ac:dyDescent="0.2">
      <c r="A10953" s="272" t="s">
        <v>603</v>
      </c>
      <c r="B10953" s="97">
        <f>Contratista</f>
        <v>0</v>
      </c>
      <c r="C10953" s="93"/>
      <c r="D10953" s="93"/>
      <c r="E10953" s="93"/>
      <c r="F10953" s="100"/>
      <c r="G10953" s="274"/>
    </row>
    <row r="10954" spans="1:123" ht="24" customHeight="1" x14ac:dyDescent="0.2">
      <c r="A10954" s="272" t="s">
        <v>24</v>
      </c>
      <c r="B10954" s="97" t="str">
        <f>Obra</f>
        <v>CIERRE PERIMETRAL - OBRA CIVIL Ca.Me. SAN JUAN S.E.</v>
      </c>
      <c r="C10954" s="93"/>
      <c r="D10954" s="93"/>
      <c r="E10954" s="93"/>
      <c r="F10954" s="100" t="s">
        <v>38</v>
      </c>
      <c r="G10954" s="275">
        <f>Fecha_Base</f>
        <v>44711</v>
      </c>
    </row>
    <row r="10955" spans="1:123" ht="24" customHeight="1" x14ac:dyDescent="0.2">
      <c r="A10955" s="276" t="s">
        <v>601</v>
      </c>
      <c r="B10955" s="94" t="str">
        <f>Ubicación</f>
        <v>DEPARTAMENTO SARMIENTO</v>
      </c>
      <c r="C10955" s="94"/>
      <c r="D10955" s="101"/>
      <c r="E10955" s="102"/>
      <c r="F10955" s="103"/>
      <c r="G10955" s="277"/>
    </row>
    <row r="10956" spans="1:123" ht="24" customHeight="1" x14ac:dyDescent="0.2">
      <c r="A10956" s="276" t="s">
        <v>39</v>
      </c>
      <c r="B10956" s="104" t="str">
        <f>IFERROR(VALUE(LEFT(B10957,FIND(".",B10957)-1)),"")</f>
        <v/>
      </c>
      <c r="C10956" s="95" t="str">
        <f>IFERROR(VLOOKUP(B10956,Tabla_CyP,2,FALSE),"")</f>
        <v/>
      </c>
      <c r="D10956" s="95"/>
      <c r="E10956" s="102"/>
      <c r="F10956" s="103"/>
      <c r="G10956" s="277"/>
    </row>
    <row r="10957" spans="1:123" ht="24" customHeight="1" x14ac:dyDescent="0.2">
      <c r="A10957" s="276" t="s">
        <v>25</v>
      </c>
      <c r="B10957" s="105" t="str">
        <f>IFERROR(VLOOKUP(COUNTIF($A$1:A10957,"ANALISIS DE PRECIOS"),Tabla_NumeroItem,2,FALSE),"")</f>
        <v/>
      </c>
      <c r="C10957" s="95" t="str">
        <f>IFERROR(VLOOKUP(B10957,Tabla_CyP,2,FALSE),"")</f>
        <v/>
      </c>
      <c r="D10957" s="101"/>
      <c r="E10957" s="102"/>
      <c r="F10957" s="100" t="s">
        <v>26</v>
      </c>
      <c r="G10957" s="278" t="str">
        <f>IFERROR(VLOOKUP(B10957,Tabla_CyP,4,FALSE),"")</f>
        <v/>
      </c>
    </row>
    <row r="10958" spans="1:123" ht="24" customHeight="1" x14ac:dyDescent="0.2">
      <c r="A10958" s="276"/>
      <c r="B10958" s="94"/>
      <c r="C10958" s="95"/>
      <c r="D10958" s="101"/>
      <c r="E10958" s="102"/>
      <c r="F10958" s="103"/>
      <c r="G10958" s="277"/>
    </row>
    <row r="10959" spans="1:123" ht="24" customHeight="1" x14ac:dyDescent="0.2">
      <c r="A10959" s="378" t="s">
        <v>507</v>
      </c>
      <c r="B10959" s="379"/>
      <c r="C10959" s="380" t="s">
        <v>0</v>
      </c>
      <c r="D10959" s="380" t="s">
        <v>27</v>
      </c>
      <c r="E10959" s="386" t="s">
        <v>28</v>
      </c>
      <c r="F10959" s="388" t="s">
        <v>29</v>
      </c>
      <c r="G10959" s="388" t="s">
        <v>30</v>
      </c>
    </row>
    <row r="10960" spans="1:123" s="107" customFormat="1" ht="24" customHeight="1" x14ac:dyDescent="0.2">
      <c r="A10960" s="106" t="s">
        <v>508</v>
      </c>
      <c r="B10960" s="106" t="s">
        <v>509</v>
      </c>
      <c r="C10960" s="381"/>
      <c r="D10960" s="381"/>
      <c r="E10960" s="387"/>
      <c r="F10960" s="389"/>
      <c r="G10960" s="389"/>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customHeight="1" x14ac:dyDescent="0.2">
      <c r="A10961" s="279"/>
      <c r="B10961" s="108"/>
      <c r="C10961" s="267" t="s">
        <v>604</v>
      </c>
      <c r="D10961" s="109"/>
      <c r="E10961" s="110"/>
      <c r="F10961" s="111"/>
      <c r="G10961" s="280"/>
    </row>
    <row r="10962" spans="1:7" s="218" customFormat="1"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1">
        <f>ROUND(E10962*F10962,2)</f>
        <v>0</v>
      </c>
    </row>
    <row r="10963" spans="1:7" s="218" customFormat="1"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1">
        <f t="shared" ref="G10963:G10975" si="3290">ROUND(E10963*F10963,2)</f>
        <v>0</v>
      </c>
    </row>
    <row r="10964" spans="1:7" s="218" customFormat="1" ht="24" customHeight="1" x14ac:dyDescent="0.2">
      <c r="A10964" s="213" t="str">
        <f t="shared" si="3286"/>
        <v/>
      </c>
      <c r="B10964" s="211" t="str">
        <f t="shared" si="3289"/>
        <v/>
      </c>
      <c r="C10964" s="212"/>
      <c r="D10964" s="213" t="str">
        <f t="shared" si="3287"/>
        <v/>
      </c>
      <c r="E10964" s="214"/>
      <c r="F10964" s="215">
        <f t="shared" si="3288"/>
        <v>0</v>
      </c>
      <c r="G10964" s="281">
        <f t="shared" si="3290"/>
        <v>0</v>
      </c>
    </row>
    <row r="10965" spans="1:7" s="218" customFormat="1" ht="24" customHeight="1" x14ac:dyDescent="0.2">
      <c r="A10965" s="213" t="str">
        <f t="shared" si="3286"/>
        <v/>
      </c>
      <c r="B10965" s="211" t="str">
        <f t="shared" si="3289"/>
        <v/>
      </c>
      <c r="C10965" s="212"/>
      <c r="D10965" s="213" t="str">
        <f t="shared" si="3287"/>
        <v/>
      </c>
      <c r="E10965" s="214"/>
      <c r="F10965" s="215">
        <f t="shared" si="3288"/>
        <v>0</v>
      </c>
      <c r="G10965" s="281">
        <f t="shared" si="3290"/>
        <v>0</v>
      </c>
    </row>
    <row r="10966" spans="1:7" s="218" customFormat="1" ht="24" customHeight="1" x14ac:dyDescent="0.2">
      <c r="A10966" s="213" t="str">
        <f t="shared" si="3286"/>
        <v/>
      </c>
      <c r="B10966" s="211" t="str">
        <f t="shared" si="3289"/>
        <v/>
      </c>
      <c r="C10966" s="212"/>
      <c r="D10966" s="213" t="str">
        <f t="shared" si="3287"/>
        <v/>
      </c>
      <c r="E10966" s="214"/>
      <c r="F10966" s="215">
        <f t="shared" si="3288"/>
        <v>0</v>
      </c>
      <c r="G10966" s="281">
        <f t="shared" si="3290"/>
        <v>0</v>
      </c>
    </row>
    <row r="10967" spans="1:7" s="218" customFormat="1" ht="24" customHeight="1" x14ac:dyDescent="0.2">
      <c r="A10967" s="213" t="str">
        <f t="shared" si="3286"/>
        <v/>
      </c>
      <c r="B10967" s="211" t="str">
        <f t="shared" si="3289"/>
        <v/>
      </c>
      <c r="C10967" s="212"/>
      <c r="D10967" s="213" t="str">
        <f t="shared" si="3287"/>
        <v/>
      </c>
      <c r="E10967" s="214"/>
      <c r="F10967" s="215">
        <f t="shared" si="3288"/>
        <v>0</v>
      </c>
      <c r="G10967" s="281">
        <f t="shared" si="3290"/>
        <v>0</v>
      </c>
    </row>
    <row r="10968" spans="1:7" s="218" customFormat="1" ht="24" customHeight="1" x14ac:dyDescent="0.2">
      <c r="A10968" s="213" t="str">
        <f t="shared" si="3286"/>
        <v/>
      </c>
      <c r="B10968" s="211" t="str">
        <f t="shared" si="3289"/>
        <v/>
      </c>
      <c r="C10968" s="212"/>
      <c r="D10968" s="213" t="str">
        <f t="shared" si="3287"/>
        <v/>
      </c>
      <c r="E10968" s="214"/>
      <c r="F10968" s="215">
        <f t="shared" si="3288"/>
        <v>0</v>
      </c>
      <c r="G10968" s="281">
        <f t="shared" si="3290"/>
        <v>0</v>
      </c>
    </row>
    <row r="10969" spans="1:7" s="218" customFormat="1" ht="24" customHeight="1" x14ac:dyDescent="0.2">
      <c r="A10969" s="213" t="str">
        <f t="shared" si="3286"/>
        <v/>
      </c>
      <c r="B10969" s="211" t="str">
        <f t="shared" si="3289"/>
        <v/>
      </c>
      <c r="C10969" s="212"/>
      <c r="D10969" s="213" t="str">
        <f t="shared" si="3287"/>
        <v/>
      </c>
      <c r="E10969" s="214"/>
      <c r="F10969" s="215">
        <f t="shared" si="3288"/>
        <v>0</v>
      </c>
      <c r="G10969" s="281">
        <f t="shared" si="3290"/>
        <v>0</v>
      </c>
    </row>
    <row r="10970" spans="1:7" s="218" customFormat="1" ht="24" customHeight="1" x14ac:dyDescent="0.2">
      <c r="A10970" s="213" t="str">
        <f t="shared" si="3286"/>
        <v/>
      </c>
      <c r="B10970" s="211" t="str">
        <f t="shared" si="3289"/>
        <v/>
      </c>
      <c r="C10970" s="212"/>
      <c r="D10970" s="213" t="str">
        <f t="shared" si="3287"/>
        <v/>
      </c>
      <c r="E10970" s="214"/>
      <c r="F10970" s="215">
        <f t="shared" si="3288"/>
        <v>0</v>
      </c>
      <c r="G10970" s="281">
        <f t="shared" si="3290"/>
        <v>0</v>
      </c>
    </row>
    <row r="10971" spans="1:7" s="218" customFormat="1" ht="24" customHeight="1" x14ac:dyDescent="0.2">
      <c r="A10971" s="213" t="str">
        <f t="shared" si="3286"/>
        <v/>
      </c>
      <c r="B10971" s="211" t="str">
        <f t="shared" si="3289"/>
        <v/>
      </c>
      <c r="C10971" s="212"/>
      <c r="D10971" s="213" t="str">
        <f t="shared" si="3287"/>
        <v/>
      </c>
      <c r="E10971" s="214"/>
      <c r="F10971" s="215">
        <f t="shared" si="3288"/>
        <v>0</v>
      </c>
      <c r="G10971" s="281">
        <f t="shared" si="3290"/>
        <v>0</v>
      </c>
    </row>
    <row r="10972" spans="1:7" s="218" customFormat="1" ht="24" customHeight="1" x14ac:dyDescent="0.2">
      <c r="A10972" s="213" t="str">
        <f t="shared" si="3286"/>
        <v/>
      </c>
      <c r="B10972" s="211" t="str">
        <f t="shared" si="3289"/>
        <v/>
      </c>
      <c r="C10972" s="212"/>
      <c r="D10972" s="213" t="str">
        <f t="shared" si="3287"/>
        <v/>
      </c>
      <c r="E10972" s="214"/>
      <c r="F10972" s="215">
        <f t="shared" si="3288"/>
        <v>0</v>
      </c>
      <c r="G10972" s="281">
        <f t="shared" si="3290"/>
        <v>0</v>
      </c>
    </row>
    <row r="10973" spans="1:7" s="218" customFormat="1" ht="24" customHeight="1" x14ac:dyDescent="0.2">
      <c r="A10973" s="213" t="str">
        <f t="shared" si="3286"/>
        <v/>
      </c>
      <c r="B10973" s="211" t="str">
        <f t="shared" si="3289"/>
        <v/>
      </c>
      <c r="C10973" s="212"/>
      <c r="D10973" s="213" t="str">
        <f t="shared" si="3287"/>
        <v/>
      </c>
      <c r="E10973" s="214"/>
      <c r="F10973" s="215">
        <f t="shared" si="3288"/>
        <v>0</v>
      </c>
      <c r="G10973" s="281">
        <f t="shared" si="3290"/>
        <v>0</v>
      </c>
    </row>
    <row r="10974" spans="1:7" s="218" customFormat="1" ht="24" customHeight="1" x14ac:dyDescent="0.2">
      <c r="A10974" s="213" t="str">
        <f t="shared" si="3286"/>
        <v/>
      </c>
      <c r="B10974" s="211" t="str">
        <f t="shared" si="3289"/>
        <v/>
      </c>
      <c r="C10974" s="212"/>
      <c r="D10974" s="213" t="str">
        <f t="shared" si="3287"/>
        <v/>
      </c>
      <c r="E10974" s="214"/>
      <c r="F10974" s="215">
        <f t="shared" si="3288"/>
        <v>0</v>
      </c>
      <c r="G10974" s="281">
        <f t="shared" si="3290"/>
        <v>0</v>
      </c>
    </row>
    <row r="10975" spans="1:7" s="218" customFormat="1" ht="24" customHeight="1" x14ac:dyDescent="0.2">
      <c r="A10975" s="213" t="str">
        <f t="shared" si="3286"/>
        <v/>
      </c>
      <c r="B10975" s="211" t="str">
        <f t="shared" si="3289"/>
        <v/>
      </c>
      <c r="C10975" s="212"/>
      <c r="D10975" s="213" t="str">
        <f t="shared" si="3287"/>
        <v/>
      </c>
      <c r="E10975" s="214"/>
      <c r="F10975" s="216">
        <f t="shared" si="3288"/>
        <v>0</v>
      </c>
      <c r="G10975" s="281">
        <f t="shared" si="3290"/>
        <v>0</v>
      </c>
    </row>
    <row r="10976" spans="1:7" ht="24" customHeight="1" x14ac:dyDescent="0.2">
      <c r="A10976" s="282"/>
      <c r="B10976" s="95"/>
      <c r="C10976" s="95"/>
      <c r="D10976" s="101"/>
      <c r="E10976" s="102"/>
      <c r="F10976" s="268" t="s">
        <v>31</v>
      </c>
      <c r="G10976" s="283">
        <f>SUBTOTAL(9,G10962:G10975)</f>
        <v>0</v>
      </c>
    </row>
    <row r="10977" spans="1:7" ht="24" customHeight="1" x14ac:dyDescent="0.2">
      <c r="A10977" s="282"/>
      <c r="B10977" s="95"/>
      <c r="C10977" s="266" t="s">
        <v>605</v>
      </c>
      <c r="D10977" s="101"/>
      <c r="E10977" s="102"/>
      <c r="F10977" s="103"/>
      <c r="G10977" s="284"/>
    </row>
    <row r="10978" spans="1:7" s="218" customFormat="1"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1">
        <f>ROUND(E10978*F10978,2)</f>
        <v>0</v>
      </c>
    </row>
    <row r="10979" spans="1:7" s="218" customFormat="1" ht="24" customHeight="1" x14ac:dyDescent="0.2">
      <c r="A10979" s="213" t="str">
        <f t="shared" si="3291"/>
        <v/>
      </c>
      <c r="B10979" s="211">
        <f t="shared" si="3292"/>
        <v>0</v>
      </c>
      <c r="C10979" s="212"/>
      <c r="D10979" s="213" t="str">
        <f t="shared" si="3293"/>
        <v/>
      </c>
      <c r="E10979" s="214"/>
      <c r="F10979" s="217">
        <f t="shared" si="3294"/>
        <v>0</v>
      </c>
      <c r="G10979" s="281">
        <f>ROUND(E10979*F10979,2)</f>
        <v>0</v>
      </c>
    </row>
    <row r="10980" spans="1:7" s="218" customFormat="1" ht="24" customHeight="1" x14ac:dyDescent="0.2">
      <c r="A10980" s="213" t="str">
        <f t="shared" si="3291"/>
        <v/>
      </c>
      <c r="B10980" s="211">
        <f t="shared" si="3292"/>
        <v>0</v>
      </c>
      <c r="C10980" s="212"/>
      <c r="D10980" s="213" t="str">
        <f t="shared" si="3293"/>
        <v/>
      </c>
      <c r="E10980" s="214"/>
      <c r="F10980" s="217">
        <f t="shared" si="3294"/>
        <v>0</v>
      </c>
      <c r="G10980" s="281">
        <f t="shared" ref="G10980:G10985" si="3295">ROUND(E10980*F10980,2)</f>
        <v>0</v>
      </c>
    </row>
    <row r="10981" spans="1:7" s="218" customFormat="1" ht="24" customHeight="1" x14ac:dyDescent="0.2">
      <c r="A10981" s="213" t="str">
        <f t="shared" si="3291"/>
        <v/>
      </c>
      <c r="B10981" s="211">
        <f t="shared" si="3292"/>
        <v>0</v>
      </c>
      <c r="C10981" s="212"/>
      <c r="D10981" s="213" t="str">
        <f t="shared" si="3293"/>
        <v/>
      </c>
      <c r="E10981" s="214"/>
      <c r="F10981" s="217">
        <f t="shared" si="3294"/>
        <v>0</v>
      </c>
      <c r="G10981" s="281">
        <f t="shared" si="3295"/>
        <v>0</v>
      </c>
    </row>
    <row r="10982" spans="1:7" s="218" customFormat="1" ht="24" customHeight="1" x14ac:dyDescent="0.2">
      <c r="A10982" s="213" t="str">
        <f t="shared" si="3291"/>
        <v/>
      </c>
      <c r="B10982" s="211">
        <f t="shared" si="3292"/>
        <v>0</v>
      </c>
      <c r="C10982" s="212"/>
      <c r="D10982" s="213" t="str">
        <f t="shared" si="3293"/>
        <v/>
      </c>
      <c r="E10982" s="214"/>
      <c r="F10982" s="215">
        <f t="shared" si="3294"/>
        <v>0</v>
      </c>
      <c r="G10982" s="281">
        <f t="shared" si="3295"/>
        <v>0</v>
      </c>
    </row>
    <row r="10983" spans="1:7" s="218" customFormat="1" ht="24" customHeight="1" x14ac:dyDescent="0.2">
      <c r="A10983" s="213" t="str">
        <f t="shared" si="3291"/>
        <v/>
      </c>
      <c r="B10983" s="211">
        <f t="shared" si="3292"/>
        <v>0</v>
      </c>
      <c r="C10983" s="212"/>
      <c r="D10983" s="213" t="str">
        <f t="shared" si="3293"/>
        <v/>
      </c>
      <c r="E10983" s="214"/>
      <c r="F10983" s="215">
        <f t="shared" si="3294"/>
        <v>0</v>
      </c>
      <c r="G10983" s="281">
        <f t="shared" si="3295"/>
        <v>0</v>
      </c>
    </row>
    <row r="10984" spans="1:7" s="218" customFormat="1" ht="24" customHeight="1" x14ac:dyDescent="0.2">
      <c r="A10984" s="213" t="str">
        <f t="shared" si="3291"/>
        <v/>
      </c>
      <c r="B10984" s="211">
        <f t="shared" si="3292"/>
        <v>0</v>
      </c>
      <c r="C10984" s="212"/>
      <c r="D10984" s="213" t="str">
        <f t="shared" si="3293"/>
        <v/>
      </c>
      <c r="E10984" s="214"/>
      <c r="F10984" s="215">
        <f t="shared" si="3294"/>
        <v>0</v>
      </c>
      <c r="G10984" s="281">
        <f t="shared" si="3295"/>
        <v>0</v>
      </c>
    </row>
    <row r="10985" spans="1:7" s="218" customFormat="1" ht="24" customHeight="1" x14ac:dyDescent="0.2">
      <c r="A10985" s="213" t="str">
        <f t="shared" si="3291"/>
        <v/>
      </c>
      <c r="B10985" s="211">
        <f t="shared" si="3292"/>
        <v>0</v>
      </c>
      <c r="C10985" s="212"/>
      <c r="D10985" s="213" t="str">
        <f t="shared" si="3293"/>
        <v/>
      </c>
      <c r="E10985" s="214"/>
      <c r="F10985" s="215">
        <f t="shared" si="3294"/>
        <v>0</v>
      </c>
      <c r="G10985" s="281">
        <f t="shared" si="3295"/>
        <v>0</v>
      </c>
    </row>
    <row r="10986" spans="1:7" ht="24" customHeight="1" x14ac:dyDescent="0.2">
      <c r="A10986" s="282"/>
      <c r="B10986" s="95"/>
      <c r="C10986" s="95"/>
      <c r="D10986" s="101"/>
      <c r="E10986" s="102"/>
      <c r="F10986" s="268" t="s">
        <v>32</v>
      </c>
      <c r="G10986" s="283">
        <f>SUBTOTAL(9,G10978:G10985)</f>
        <v>0</v>
      </c>
    </row>
    <row r="10987" spans="1:7" ht="24" customHeight="1" x14ac:dyDescent="0.2">
      <c r="A10987" s="282"/>
      <c r="B10987" s="95"/>
      <c r="C10987" s="266" t="s">
        <v>606</v>
      </c>
      <c r="D10987" s="101"/>
      <c r="E10987" s="102"/>
      <c r="F10987" s="103"/>
      <c r="G10987" s="284"/>
    </row>
    <row r="10988" spans="1:7" s="218" customFormat="1"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1">
        <f t="shared" ref="G10988:G10996" si="3300">ROUND(E10988*F10988,2)</f>
        <v>0</v>
      </c>
    </row>
    <row r="10989" spans="1:7" s="218" customFormat="1" ht="24" customHeight="1" x14ac:dyDescent="0.2">
      <c r="A10989" s="213" t="str">
        <f t="shared" si="3296"/>
        <v/>
      </c>
      <c r="B10989" s="211" t="str">
        <f t="shared" si="3297"/>
        <v/>
      </c>
      <c r="C10989" s="212"/>
      <c r="D10989" s="213" t="str">
        <f t="shared" si="3298"/>
        <v/>
      </c>
      <c r="E10989" s="214"/>
      <c r="F10989" s="215">
        <f t="shared" si="3299"/>
        <v>0</v>
      </c>
      <c r="G10989" s="281">
        <f t="shared" si="3300"/>
        <v>0</v>
      </c>
    </row>
    <row r="10990" spans="1:7" s="218" customFormat="1" ht="24" customHeight="1" x14ac:dyDescent="0.2">
      <c r="A10990" s="213" t="str">
        <f t="shared" si="3296"/>
        <v/>
      </c>
      <c r="B10990" s="211" t="str">
        <f t="shared" si="3297"/>
        <v/>
      </c>
      <c r="C10990" s="212"/>
      <c r="D10990" s="213" t="str">
        <f t="shared" si="3298"/>
        <v/>
      </c>
      <c r="E10990" s="214"/>
      <c r="F10990" s="215">
        <f t="shared" si="3299"/>
        <v>0</v>
      </c>
      <c r="G10990" s="281">
        <f t="shared" si="3300"/>
        <v>0</v>
      </c>
    </row>
    <row r="10991" spans="1:7" s="218" customFormat="1" ht="24" customHeight="1" x14ac:dyDescent="0.2">
      <c r="A10991" s="213" t="str">
        <f t="shared" si="3296"/>
        <v/>
      </c>
      <c r="B10991" s="211" t="str">
        <f t="shared" si="3297"/>
        <v/>
      </c>
      <c r="C10991" s="212"/>
      <c r="D10991" s="213" t="str">
        <f t="shared" si="3298"/>
        <v/>
      </c>
      <c r="E10991" s="214"/>
      <c r="F10991" s="215">
        <f t="shared" si="3299"/>
        <v>0</v>
      </c>
      <c r="G10991" s="281">
        <f t="shared" si="3300"/>
        <v>0</v>
      </c>
    </row>
    <row r="10992" spans="1:7" s="218" customFormat="1" ht="24" customHeight="1" x14ac:dyDescent="0.2">
      <c r="A10992" s="213" t="str">
        <f t="shared" si="3296"/>
        <v/>
      </c>
      <c r="B10992" s="211" t="str">
        <f t="shared" si="3297"/>
        <v/>
      </c>
      <c r="C10992" s="212"/>
      <c r="D10992" s="213" t="str">
        <f t="shared" si="3298"/>
        <v/>
      </c>
      <c r="E10992" s="214"/>
      <c r="F10992" s="215">
        <f t="shared" si="3299"/>
        <v>0</v>
      </c>
      <c r="G10992" s="281">
        <f t="shared" si="3300"/>
        <v>0</v>
      </c>
    </row>
    <row r="10993" spans="1:7" s="218" customFormat="1" ht="24" customHeight="1" x14ac:dyDescent="0.2">
      <c r="A10993" s="213" t="str">
        <f t="shared" si="3296"/>
        <v/>
      </c>
      <c r="B10993" s="211" t="str">
        <f t="shared" si="3297"/>
        <v/>
      </c>
      <c r="C10993" s="212"/>
      <c r="D10993" s="213" t="str">
        <f t="shared" si="3298"/>
        <v/>
      </c>
      <c r="E10993" s="214"/>
      <c r="F10993" s="215">
        <f t="shared" si="3299"/>
        <v>0</v>
      </c>
      <c r="G10993" s="281">
        <f t="shared" si="3300"/>
        <v>0</v>
      </c>
    </row>
    <row r="10994" spans="1:7" s="218" customFormat="1" ht="24" customHeight="1" x14ac:dyDescent="0.2">
      <c r="A10994" s="213" t="str">
        <f t="shared" si="3296"/>
        <v/>
      </c>
      <c r="B10994" s="211" t="str">
        <f t="shared" si="3297"/>
        <v/>
      </c>
      <c r="C10994" s="212"/>
      <c r="D10994" s="213" t="str">
        <f t="shared" si="3298"/>
        <v/>
      </c>
      <c r="E10994" s="214"/>
      <c r="F10994" s="215">
        <f t="shared" si="3299"/>
        <v>0</v>
      </c>
      <c r="G10994" s="281">
        <f t="shared" si="3300"/>
        <v>0</v>
      </c>
    </row>
    <row r="10995" spans="1:7" s="218" customFormat="1" ht="24" customHeight="1" x14ac:dyDescent="0.2">
      <c r="A10995" s="213" t="str">
        <f t="shared" si="3296"/>
        <v/>
      </c>
      <c r="B10995" s="211" t="str">
        <f t="shared" si="3297"/>
        <v/>
      </c>
      <c r="C10995" s="212"/>
      <c r="D10995" s="213" t="str">
        <f t="shared" si="3298"/>
        <v/>
      </c>
      <c r="E10995" s="214"/>
      <c r="F10995" s="215">
        <f t="shared" si="3299"/>
        <v>0</v>
      </c>
      <c r="G10995" s="281">
        <f t="shared" si="3300"/>
        <v>0</v>
      </c>
    </row>
    <row r="10996" spans="1:7" s="218" customFormat="1" ht="24" customHeight="1" x14ac:dyDescent="0.2">
      <c r="A10996" s="213" t="str">
        <f t="shared" si="3296"/>
        <v/>
      </c>
      <c r="B10996" s="211" t="str">
        <f t="shared" si="3297"/>
        <v/>
      </c>
      <c r="C10996" s="212"/>
      <c r="D10996" s="213" t="str">
        <f t="shared" si="3298"/>
        <v/>
      </c>
      <c r="E10996" s="214"/>
      <c r="F10996" s="215">
        <f t="shared" si="3299"/>
        <v>0</v>
      </c>
      <c r="G10996" s="281">
        <f t="shared" si="3300"/>
        <v>0</v>
      </c>
    </row>
    <row r="10997" spans="1:7" ht="24" customHeight="1" x14ac:dyDescent="0.2">
      <c r="A10997" s="285"/>
      <c r="B10997" s="101"/>
      <c r="C10997" s="95"/>
      <c r="D10997" s="101"/>
      <c r="E10997" s="102"/>
      <c r="F10997" s="268" t="s">
        <v>33</v>
      </c>
      <c r="G10997" s="283">
        <f>SUBTOTAL(9,G10988:G10996)</f>
        <v>0</v>
      </c>
    </row>
    <row r="10998" spans="1:7" ht="24" customHeight="1" x14ac:dyDescent="0.2">
      <c r="A10998" s="286"/>
      <c r="B10998" s="101"/>
      <c r="C10998" s="95"/>
      <c r="D10998" s="101"/>
      <c r="E10998" s="102"/>
      <c r="F10998" s="103"/>
      <c r="G10998" s="284"/>
    </row>
    <row r="10999" spans="1:7" ht="24" customHeight="1" x14ac:dyDescent="0.2">
      <c r="A10999" s="287" t="str">
        <f>B10957</f>
        <v/>
      </c>
      <c r="B10999" s="288" t="str">
        <f>C10957</f>
        <v/>
      </c>
      <c r="C10999" s="109"/>
      <c r="D10999" s="109" t="s">
        <v>34</v>
      </c>
      <c r="E10999" s="110"/>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7" t="str">
        <f>Comitente</f>
        <v>CA.ME. SAN JUAN SOCIEDAD DEL ESTADO</v>
      </c>
      <c r="C11002" s="92"/>
      <c r="D11002" s="98"/>
      <c r="E11002" s="98"/>
      <c r="F11002" s="99"/>
      <c r="G11002" s="273"/>
    </row>
    <row r="11003" spans="1:7" ht="24" customHeight="1" x14ac:dyDescent="0.2">
      <c r="A11003" s="272" t="s">
        <v>603</v>
      </c>
      <c r="B11003" s="97">
        <f>Contratista</f>
        <v>0</v>
      </c>
      <c r="C11003" s="93"/>
      <c r="D11003" s="93"/>
      <c r="E11003" s="93"/>
      <c r="F11003" s="100"/>
      <c r="G11003" s="274"/>
    </row>
    <row r="11004" spans="1:7" ht="24" customHeight="1" x14ac:dyDescent="0.2">
      <c r="A11004" s="272" t="s">
        <v>24</v>
      </c>
      <c r="B11004" s="97" t="str">
        <f>Obra</f>
        <v>CIERRE PERIMETRAL - OBRA CIVIL Ca.Me. SAN JUAN S.E.</v>
      </c>
      <c r="C11004" s="93"/>
      <c r="D11004" s="93"/>
      <c r="E11004" s="93"/>
      <c r="F11004" s="100" t="s">
        <v>38</v>
      </c>
      <c r="G11004" s="275">
        <f>Fecha_Base</f>
        <v>44711</v>
      </c>
    </row>
    <row r="11005" spans="1:7" ht="24" customHeight="1" x14ac:dyDescent="0.2">
      <c r="A11005" s="276" t="s">
        <v>601</v>
      </c>
      <c r="B11005" s="94" t="str">
        <f>Ubicación</f>
        <v>DEPARTAMENTO SARMIENTO</v>
      </c>
      <c r="C11005" s="94"/>
      <c r="D11005" s="101"/>
      <c r="E11005" s="102"/>
      <c r="F11005" s="103"/>
      <c r="G11005" s="277"/>
    </row>
    <row r="11006" spans="1:7" ht="24" customHeight="1" x14ac:dyDescent="0.2">
      <c r="A11006" s="276" t="s">
        <v>39</v>
      </c>
      <c r="B11006" s="104" t="str">
        <f>IFERROR(VALUE(LEFT(B11007,FIND(".",B11007)-1)),"")</f>
        <v/>
      </c>
      <c r="C11006" s="95" t="str">
        <f>IFERROR(VLOOKUP(B11006,Tabla_CyP,2,FALSE),"")</f>
        <v/>
      </c>
      <c r="D11006" s="95"/>
      <c r="E11006" s="102"/>
      <c r="F11006" s="103"/>
      <c r="G11006" s="277"/>
    </row>
    <row r="11007" spans="1:7" ht="24" customHeight="1" x14ac:dyDescent="0.2">
      <c r="A11007" s="276" t="s">
        <v>25</v>
      </c>
      <c r="B11007" s="105" t="str">
        <f>IFERROR(VLOOKUP(COUNTIF($A$1:A11007,"ANALISIS DE PRECIOS"),Tabla_NumeroItem,2,FALSE),"")</f>
        <v/>
      </c>
      <c r="C11007" s="95" t="str">
        <f>IFERROR(VLOOKUP(B11007,Tabla_CyP,2,FALSE),"")</f>
        <v/>
      </c>
      <c r="D11007" s="101"/>
      <c r="E11007" s="102"/>
      <c r="F11007" s="100" t="s">
        <v>26</v>
      </c>
      <c r="G11007" s="278" t="str">
        <f>IFERROR(VLOOKUP(B11007,Tabla_CyP,4,FALSE),"")</f>
        <v/>
      </c>
    </row>
    <row r="11008" spans="1:7" ht="24" customHeight="1" x14ac:dyDescent="0.2">
      <c r="A11008" s="276"/>
      <c r="B11008" s="94"/>
      <c r="C11008" s="95"/>
      <c r="D11008" s="101"/>
      <c r="E11008" s="102"/>
      <c r="F11008" s="103"/>
      <c r="G11008" s="277"/>
    </row>
    <row r="11009" spans="1:123" ht="24" customHeight="1" x14ac:dyDescent="0.2">
      <c r="A11009" s="378" t="s">
        <v>507</v>
      </c>
      <c r="B11009" s="379"/>
      <c r="C11009" s="380" t="s">
        <v>0</v>
      </c>
      <c r="D11009" s="380" t="s">
        <v>27</v>
      </c>
      <c r="E11009" s="386" t="s">
        <v>28</v>
      </c>
      <c r="F11009" s="388" t="s">
        <v>29</v>
      </c>
      <c r="G11009" s="388" t="s">
        <v>30</v>
      </c>
    </row>
    <row r="11010" spans="1:123" s="107" customFormat="1" ht="24" customHeight="1" x14ac:dyDescent="0.2">
      <c r="A11010" s="106" t="s">
        <v>508</v>
      </c>
      <c r="B11010" s="106" t="s">
        <v>509</v>
      </c>
      <c r="C11010" s="381"/>
      <c r="D11010" s="381"/>
      <c r="E11010" s="387"/>
      <c r="F11010" s="389"/>
      <c r="G11010" s="389"/>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customHeight="1" x14ac:dyDescent="0.2">
      <c r="A11011" s="279"/>
      <c r="B11011" s="108"/>
      <c r="C11011" s="267" t="s">
        <v>604</v>
      </c>
      <c r="D11011" s="109"/>
      <c r="E11011" s="110"/>
      <c r="F11011" s="111"/>
      <c r="G11011" s="280"/>
    </row>
    <row r="11012" spans="1:123" s="218" customFormat="1"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1">
        <f>ROUND(E11012*F11012,2)</f>
        <v>0</v>
      </c>
    </row>
    <row r="11013" spans="1:123" s="218" customFormat="1"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1">
        <f t="shared" ref="G11013:G11025" si="3305">ROUND(E11013*F11013,2)</f>
        <v>0</v>
      </c>
    </row>
    <row r="11014" spans="1:123" s="218" customFormat="1" ht="24" customHeight="1" x14ac:dyDescent="0.2">
      <c r="A11014" s="213" t="str">
        <f t="shared" si="3301"/>
        <v/>
      </c>
      <c r="B11014" s="211" t="str">
        <f t="shared" si="3304"/>
        <v/>
      </c>
      <c r="C11014" s="212"/>
      <c r="D11014" s="213" t="str">
        <f t="shared" si="3302"/>
        <v/>
      </c>
      <c r="E11014" s="214"/>
      <c r="F11014" s="215">
        <f t="shared" si="3303"/>
        <v>0</v>
      </c>
      <c r="G11014" s="281">
        <f t="shared" si="3305"/>
        <v>0</v>
      </c>
    </row>
    <row r="11015" spans="1:123" s="218" customFormat="1" ht="24" customHeight="1" x14ac:dyDescent="0.2">
      <c r="A11015" s="213" t="str">
        <f t="shared" si="3301"/>
        <v/>
      </c>
      <c r="B11015" s="211" t="str">
        <f t="shared" si="3304"/>
        <v/>
      </c>
      <c r="C11015" s="212"/>
      <c r="D11015" s="213" t="str">
        <f t="shared" si="3302"/>
        <v/>
      </c>
      <c r="E11015" s="214"/>
      <c r="F11015" s="215">
        <f t="shared" si="3303"/>
        <v>0</v>
      </c>
      <c r="G11015" s="281">
        <f t="shared" si="3305"/>
        <v>0</v>
      </c>
    </row>
    <row r="11016" spans="1:123" s="218" customFormat="1" ht="24" customHeight="1" x14ac:dyDescent="0.2">
      <c r="A11016" s="213" t="str">
        <f t="shared" si="3301"/>
        <v/>
      </c>
      <c r="B11016" s="211" t="str">
        <f t="shared" si="3304"/>
        <v/>
      </c>
      <c r="C11016" s="212"/>
      <c r="D11016" s="213" t="str">
        <f t="shared" si="3302"/>
        <v/>
      </c>
      <c r="E11016" s="214"/>
      <c r="F11016" s="215">
        <f t="shared" si="3303"/>
        <v>0</v>
      </c>
      <c r="G11016" s="281">
        <f t="shared" si="3305"/>
        <v>0</v>
      </c>
    </row>
    <row r="11017" spans="1:123" s="218" customFormat="1" ht="24" customHeight="1" x14ac:dyDescent="0.2">
      <c r="A11017" s="213" t="str">
        <f t="shared" si="3301"/>
        <v/>
      </c>
      <c r="B11017" s="211" t="str">
        <f t="shared" si="3304"/>
        <v/>
      </c>
      <c r="C11017" s="212"/>
      <c r="D11017" s="213" t="str">
        <f t="shared" si="3302"/>
        <v/>
      </c>
      <c r="E11017" s="214"/>
      <c r="F11017" s="215">
        <f t="shared" si="3303"/>
        <v>0</v>
      </c>
      <c r="G11017" s="281">
        <f t="shared" si="3305"/>
        <v>0</v>
      </c>
    </row>
    <row r="11018" spans="1:123" s="218" customFormat="1" ht="24" customHeight="1" x14ac:dyDescent="0.2">
      <c r="A11018" s="213" t="str">
        <f t="shared" si="3301"/>
        <v/>
      </c>
      <c r="B11018" s="211" t="str">
        <f t="shared" si="3304"/>
        <v/>
      </c>
      <c r="C11018" s="212"/>
      <c r="D11018" s="213" t="str">
        <f t="shared" si="3302"/>
        <v/>
      </c>
      <c r="E11018" s="214"/>
      <c r="F11018" s="215">
        <f t="shared" si="3303"/>
        <v>0</v>
      </c>
      <c r="G11018" s="281">
        <f t="shared" si="3305"/>
        <v>0</v>
      </c>
    </row>
    <row r="11019" spans="1:123" s="218" customFormat="1" ht="24" customHeight="1" x14ac:dyDescent="0.2">
      <c r="A11019" s="213" t="str">
        <f t="shared" si="3301"/>
        <v/>
      </c>
      <c r="B11019" s="211" t="str">
        <f t="shared" si="3304"/>
        <v/>
      </c>
      <c r="C11019" s="212"/>
      <c r="D11019" s="213" t="str">
        <f t="shared" si="3302"/>
        <v/>
      </c>
      <c r="E11019" s="214"/>
      <c r="F11019" s="215">
        <f t="shared" si="3303"/>
        <v>0</v>
      </c>
      <c r="G11019" s="281">
        <f t="shared" si="3305"/>
        <v>0</v>
      </c>
    </row>
    <row r="11020" spans="1:123" s="218" customFormat="1" ht="24" customHeight="1" x14ac:dyDescent="0.2">
      <c r="A11020" s="213" t="str">
        <f t="shared" si="3301"/>
        <v/>
      </c>
      <c r="B11020" s="211" t="str">
        <f t="shared" si="3304"/>
        <v/>
      </c>
      <c r="C11020" s="212"/>
      <c r="D11020" s="213" t="str">
        <f t="shared" si="3302"/>
        <v/>
      </c>
      <c r="E11020" s="214"/>
      <c r="F11020" s="215">
        <f t="shared" si="3303"/>
        <v>0</v>
      </c>
      <c r="G11020" s="281">
        <f t="shared" si="3305"/>
        <v>0</v>
      </c>
    </row>
    <row r="11021" spans="1:123" s="218" customFormat="1" ht="24" customHeight="1" x14ac:dyDescent="0.2">
      <c r="A11021" s="213" t="str">
        <f t="shared" si="3301"/>
        <v/>
      </c>
      <c r="B11021" s="211" t="str">
        <f t="shared" si="3304"/>
        <v/>
      </c>
      <c r="C11021" s="212"/>
      <c r="D11021" s="213" t="str">
        <f t="shared" si="3302"/>
        <v/>
      </c>
      <c r="E11021" s="214"/>
      <c r="F11021" s="215">
        <f t="shared" si="3303"/>
        <v>0</v>
      </c>
      <c r="G11021" s="281">
        <f t="shared" si="3305"/>
        <v>0</v>
      </c>
    </row>
    <row r="11022" spans="1:123" s="218" customFormat="1" ht="24" customHeight="1" x14ac:dyDescent="0.2">
      <c r="A11022" s="213" t="str">
        <f t="shared" si="3301"/>
        <v/>
      </c>
      <c r="B11022" s="211" t="str">
        <f t="shared" si="3304"/>
        <v/>
      </c>
      <c r="C11022" s="212"/>
      <c r="D11022" s="213" t="str">
        <f t="shared" si="3302"/>
        <v/>
      </c>
      <c r="E11022" s="214"/>
      <c r="F11022" s="215">
        <f t="shared" si="3303"/>
        <v>0</v>
      </c>
      <c r="G11022" s="281">
        <f t="shared" si="3305"/>
        <v>0</v>
      </c>
    </row>
    <row r="11023" spans="1:123" s="218" customFormat="1" ht="24" customHeight="1" x14ac:dyDescent="0.2">
      <c r="A11023" s="213" t="str">
        <f t="shared" si="3301"/>
        <v/>
      </c>
      <c r="B11023" s="211" t="str">
        <f t="shared" si="3304"/>
        <v/>
      </c>
      <c r="C11023" s="212"/>
      <c r="D11023" s="213" t="str">
        <f t="shared" si="3302"/>
        <v/>
      </c>
      <c r="E11023" s="214"/>
      <c r="F11023" s="215">
        <f t="shared" si="3303"/>
        <v>0</v>
      </c>
      <c r="G11023" s="281">
        <f t="shared" si="3305"/>
        <v>0</v>
      </c>
    </row>
    <row r="11024" spans="1:123" s="218" customFormat="1" ht="24" customHeight="1" x14ac:dyDescent="0.2">
      <c r="A11024" s="213" t="str">
        <f t="shared" si="3301"/>
        <v/>
      </c>
      <c r="B11024" s="211" t="str">
        <f t="shared" si="3304"/>
        <v/>
      </c>
      <c r="C11024" s="212"/>
      <c r="D11024" s="213" t="str">
        <f t="shared" si="3302"/>
        <v/>
      </c>
      <c r="E11024" s="214"/>
      <c r="F11024" s="215">
        <f t="shared" si="3303"/>
        <v>0</v>
      </c>
      <c r="G11024" s="281">
        <f t="shared" si="3305"/>
        <v>0</v>
      </c>
    </row>
    <row r="11025" spans="1:7" s="218" customFormat="1" ht="24" customHeight="1" x14ac:dyDescent="0.2">
      <c r="A11025" s="213" t="str">
        <f t="shared" si="3301"/>
        <v/>
      </c>
      <c r="B11025" s="211" t="str">
        <f t="shared" si="3304"/>
        <v/>
      </c>
      <c r="C11025" s="212"/>
      <c r="D11025" s="213" t="str">
        <f t="shared" si="3302"/>
        <v/>
      </c>
      <c r="E11025" s="214"/>
      <c r="F11025" s="216">
        <f t="shared" si="3303"/>
        <v>0</v>
      </c>
      <c r="G11025" s="281">
        <f t="shared" si="3305"/>
        <v>0</v>
      </c>
    </row>
    <row r="11026" spans="1:7" ht="24" customHeight="1" x14ac:dyDescent="0.2">
      <c r="A11026" s="282"/>
      <c r="B11026" s="95"/>
      <c r="C11026" s="95"/>
      <c r="D11026" s="101"/>
      <c r="E11026" s="102"/>
      <c r="F11026" s="268" t="s">
        <v>31</v>
      </c>
      <c r="G11026" s="283">
        <f>SUBTOTAL(9,G11012:G11025)</f>
        <v>0</v>
      </c>
    </row>
    <row r="11027" spans="1:7" ht="24" customHeight="1" x14ac:dyDescent="0.2">
      <c r="A11027" s="282"/>
      <c r="B11027" s="95"/>
      <c r="C11027" s="266" t="s">
        <v>605</v>
      </c>
      <c r="D11027" s="101"/>
      <c r="E11027" s="102"/>
      <c r="F11027" s="103"/>
      <c r="G11027" s="284"/>
    </row>
    <row r="11028" spans="1:7" s="218" customFormat="1"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1">
        <f>ROUND(E11028*F11028,2)</f>
        <v>0</v>
      </c>
    </row>
    <row r="11029" spans="1:7" s="218" customFormat="1" ht="24" customHeight="1" x14ac:dyDescent="0.2">
      <c r="A11029" s="213" t="str">
        <f t="shared" si="3306"/>
        <v/>
      </c>
      <c r="B11029" s="211">
        <f t="shared" si="3307"/>
        <v>0</v>
      </c>
      <c r="C11029" s="212"/>
      <c r="D11029" s="213" t="str">
        <f t="shared" si="3308"/>
        <v/>
      </c>
      <c r="E11029" s="214"/>
      <c r="F11029" s="217">
        <f t="shared" si="3309"/>
        <v>0</v>
      </c>
      <c r="G11029" s="281">
        <f>ROUND(E11029*F11029,2)</f>
        <v>0</v>
      </c>
    </row>
    <row r="11030" spans="1:7" s="218" customFormat="1" ht="24" customHeight="1" x14ac:dyDescent="0.2">
      <c r="A11030" s="213" t="str">
        <f t="shared" si="3306"/>
        <v/>
      </c>
      <c r="B11030" s="211">
        <f t="shared" si="3307"/>
        <v>0</v>
      </c>
      <c r="C11030" s="212"/>
      <c r="D11030" s="213" t="str">
        <f t="shared" si="3308"/>
        <v/>
      </c>
      <c r="E11030" s="214"/>
      <c r="F11030" s="217">
        <f t="shared" si="3309"/>
        <v>0</v>
      </c>
      <c r="G11030" s="281">
        <f t="shared" ref="G11030:G11035" si="3310">ROUND(E11030*F11030,2)</f>
        <v>0</v>
      </c>
    </row>
    <row r="11031" spans="1:7" s="218" customFormat="1" ht="24" customHeight="1" x14ac:dyDescent="0.2">
      <c r="A11031" s="213" t="str">
        <f t="shared" si="3306"/>
        <v/>
      </c>
      <c r="B11031" s="211">
        <f t="shared" si="3307"/>
        <v>0</v>
      </c>
      <c r="C11031" s="212"/>
      <c r="D11031" s="213" t="str">
        <f t="shared" si="3308"/>
        <v/>
      </c>
      <c r="E11031" s="214"/>
      <c r="F11031" s="217">
        <f t="shared" si="3309"/>
        <v>0</v>
      </c>
      <c r="G11031" s="281">
        <f t="shared" si="3310"/>
        <v>0</v>
      </c>
    </row>
    <row r="11032" spans="1:7" s="218" customFormat="1" ht="24" customHeight="1" x14ac:dyDescent="0.2">
      <c r="A11032" s="213" t="str">
        <f t="shared" si="3306"/>
        <v/>
      </c>
      <c r="B11032" s="211">
        <f t="shared" si="3307"/>
        <v>0</v>
      </c>
      <c r="C11032" s="212"/>
      <c r="D11032" s="213" t="str">
        <f t="shared" si="3308"/>
        <v/>
      </c>
      <c r="E11032" s="214"/>
      <c r="F11032" s="215">
        <f t="shared" si="3309"/>
        <v>0</v>
      </c>
      <c r="G11032" s="281">
        <f t="shared" si="3310"/>
        <v>0</v>
      </c>
    </row>
    <row r="11033" spans="1:7" s="218" customFormat="1" ht="24" customHeight="1" x14ac:dyDescent="0.2">
      <c r="A11033" s="213" t="str">
        <f t="shared" si="3306"/>
        <v/>
      </c>
      <c r="B11033" s="211">
        <f t="shared" si="3307"/>
        <v>0</v>
      </c>
      <c r="C11033" s="212"/>
      <c r="D11033" s="213" t="str">
        <f t="shared" si="3308"/>
        <v/>
      </c>
      <c r="E11033" s="214"/>
      <c r="F11033" s="215">
        <f t="shared" si="3309"/>
        <v>0</v>
      </c>
      <c r="G11033" s="281">
        <f t="shared" si="3310"/>
        <v>0</v>
      </c>
    </row>
    <row r="11034" spans="1:7" s="218" customFormat="1" ht="24" customHeight="1" x14ac:dyDescent="0.2">
      <c r="A11034" s="213" t="str">
        <f t="shared" si="3306"/>
        <v/>
      </c>
      <c r="B11034" s="211">
        <f t="shared" si="3307"/>
        <v>0</v>
      </c>
      <c r="C11034" s="212"/>
      <c r="D11034" s="213" t="str">
        <f t="shared" si="3308"/>
        <v/>
      </c>
      <c r="E11034" s="214"/>
      <c r="F11034" s="215">
        <f t="shared" si="3309"/>
        <v>0</v>
      </c>
      <c r="G11034" s="281">
        <f t="shared" si="3310"/>
        <v>0</v>
      </c>
    </row>
    <row r="11035" spans="1:7" s="218" customFormat="1" ht="24" customHeight="1" x14ac:dyDescent="0.2">
      <c r="A11035" s="213" t="str">
        <f t="shared" si="3306"/>
        <v/>
      </c>
      <c r="B11035" s="211">
        <f t="shared" si="3307"/>
        <v>0</v>
      </c>
      <c r="C11035" s="212"/>
      <c r="D11035" s="213" t="str">
        <f t="shared" si="3308"/>
        <v/>
      </c>
      <c r="E11035" s="214"/>
      <c r="F11035" s="215">
        <f t="shared" si="3309"/>
        <v>0</v>
      </c>
      <c r="G11035" s="281">
        <f t="shared" si="3310"/>
        <v>0</v>
      </c>
    </row>
    <row r="11036" spans="1:7" ht="24" customHeight="1" x14ac:dyDescent="0.2">
      <c r="A11036" s="282"/>
      <c r="B11036" s="95"/>
      <c r="C11036" s="95"/>
      <c r="D11036" s="101"/>
      <c r="E11036" s="102"/>
      <c r="F11036" s="268" t="s">
        <v>32</v>
      </c>
      <c r="G11036" s="283">
        <f>SUBTOTAL(9,G11028:G11035)</f>
        <v>0</v>
      </c>
    </row>
    <row r="11037" spans="1:7" ht="24" customHeight="1" x14ac:dyDescent="0.2">
      <c r="A11037" s="282"/>
      <c r="B11037" s="95"/>
      <c r="C11037" s="266" t="s">
        <v>606</v>
      </c>
      <c r="D11037" s="101"/>
      <c r="E11037" s="102"/>
      <c r="F11037" s="103"/>
      <c r="G11037" s="284"/>
    </row>
    <row r="11038" spans="1:7" s="218" customFormat="1"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1">
        <f t="shared" ref="G11038:G11046" si="3315">ROUND(E11038*F11038,2)</f>
        <v>0</v>
      </c>
    </row>
    <row r="11039" spans="1:7" s="218" customFormat="1" ht="24" customHeight="1" x14ac:dyDescent="0.2">
      <c r="A11039" s="213" t="str">
        <f t="shared" si="3311"/>
        <v/>
      </c>
      <c r="B11039" s="211" t="str">
        <f t="shared" si="3312"/>
        <v/>
      </c>
      <c r="C11039" s="212"/>
      <c r="D11039" s="213" t="str">
        <f t="shared" si="3313"/>
        <v/>
      </c>
      <c r="E11039" s="214"/>
      <c r="F11039" s="215">
        <f t="shared" si="3314"/>
        <v>0</v>
      </c>
      <c r="G11039" s="281">
        <f t="shared" si="3315"/>
        <v>0</v>
      </c>
    </row>
    <row r="11040" spans="1:7" s="218" customFormat="1" ht="24" customHeight="1" x14ac:dyDescent="0.2">
      <c r="A11040" s="213" t="str">
        <f t="shared" si="3311"/>
        <v/>
      </c>
      <c r="B11040" s="211" t="str">
        <f t="shared" si="3312"/>
        <v/>
      </c>
      <c r="C11040" s="212"/>
      <c r="D11040" s="213" t="str">
        <f t="shared" si="3313"/>
        <v/>
      </c>
      <c r="E11040" s="214"/>
      <c r="F11040" s="215">
        <f t="shared" si="3314"/>
        <v>0</v>
      </c>
      <c r="G11040" s="281">
        <f t="shared" si="3315"/>
        <v>0</v>
      </c>
    </row>
    <row r="11041" spans="1:7" s="218" customFormat="1" ht="24" customHeight="1" x14ac:dyDescent="0.2">
      <c r="A11041" s="213" t="str">
        <f t="shared" si="3311"/>
        <v/>
      </c>
      <c r="B11041" s="211" t="str">
        <f t="shared" si="3312"/>
        <v/>
      </c>
      <c r="C11041" s="212"/>
      <c r="D11041" s="213" t="str">
        <f t="shared" si="3313"/>
        <v/>
      </c>
      <c r="E11041" s="214"/>
      <c r="F11041" s="215">
        <f t="shared" si="3314"/>
        <v>0</v>
      </c>
      <c r="G11041" s="281">
        <f t="shared" si="3315"/>
        <v>0</v>
      </c>
    </row>
    <row r="11042" spans="1:7" s="218" customFormat="1" ht="24" customHeight="1" x14ac:dyDescent="0.2">
      <c r="A11042" s="213" t="str">
        <f t="shared" si="3311"/>
        <v/>
      </c>
      <c r="B11042" s="211" t="str">
        <f t="shared" si="3312"/>
        <v/>
      </c>
      <c r="C11042" s="212"/>
      <c r="D11042" s="213" t="str">
        <f t="shared" si="3313"/>
        <v/>
      </c>
      <c r="E11042" s="214"/>
      <c r="F11042" s="215">
        <f t="shared" si="3314"/>
        <v>0</v>
      </c>
      <c r="G11042" s="281">
        <f t="shared" si="3315"/>
        <v>0</v>
      </c>
    </row>
    <row r="11043" spans="1:7" s="218" customFormat="1" ht="24" customHeight="1" x14ac:dyDescent="0.2">
      <c r="A11043" s="213" t="str">
        <f t="shared" si="3311"/>
        <v/>
      </c>
      <c r="B11043" s="211" t="str">
        <f t="shared" si="3312"/>
        <v/>
      </c>
      <c r="C11043" s="212"/>
      <c r="D11043" s="213" t="str">
        <f t="shared" si="3313"/>
        <v/>
      </c>
      <c r="E11043" s="214"/>
      <c r="F11043" s="215">
        <f t="shared" si="3314"/>
        <v>0</v>
      </c>
      <c r="G11043" s="281">
        <f t="shared" si="3315"/>
        <v>0</v>
      </c>
    </row>
    <row r="11044" spans="1:7" s="218" customFormat="1" ht="24" customHeight="1" x14ac:dyDescent="0.2">
      <c r="A11044" s="213" t="str">
        <f t="shared" si="3311"/>
        <v/>
      </c>
      <c r="B11044" s="211" t="str">
        <f t="shared" si="3312"/>
        <v/>
      </c>
      <c r="C11044" s="212"/>
      <c r="D11044" s="213" t="str">
        <f t="shared" si="3313"/>
        <v/>
      </c>
      <c r="E11044" s="214"/>
      <c r="F11044" s="215">
        <f t="shared" si="3314"/>
        <v>0</v>
      </c>
      <c r="G11044" s="281">
        <f t="shared" si="3315"/>
        <v>0</v>
      </c>
    </row>
    <row r="11045" spans="1:7" s="218" customFormat="1" ht="24" customHeight="1" x14ac:dyDescent="0.2">
      <c r="A11045" s="213" t="str">
        <f t="shared" si="3311"/>
        <v/>
      </c>
      <c r="B11045" s="211" t="str">
        <f t="shared" si="3312"/>
        <v/>
      </c>
      <c r="C11045" s="212"/>
      <c r="D11045" s="213" t="str">
        <f t="shared" si="3313"/>
        <v/>
      </c>
      <c r="E11045" s="214"/>
      <c r="F11045" s="215">
        <f t="shared" si="3314"/>
        <v>0</v>
      </c>
      <c r="G11045" s="281">
        <f t="shared" si="3315"/>
        <v>0</v>
      </c>
    </row>
    <row r="11046" spans="1:7" s="218" customFormat="1" ht="24" customHeight="1" x14ac:dyDescent="0.2">
      <c r="A11046" s="213" t="str">
        <f t="shared" si="3311"/>
        <v/>
      </c>
      <c r="B11046" s="211" t="str">
        <f t="shared" si="3312"/>
        <v/>
      </c>
      <c r="C11046" s="212"/>
      <c r="D11046" s="213" t="str">
        <f t="shared" si="3313"/>
        <v/>
      </c>
      <c r="E11046" s="214"/>
      <c r="F11046" s="215">
        <f t="shared" si="3314"/>
        <v>0</v>
      </c>
      <c r="G11046" s="281">
        <f t="shared" si="3315"/>
        <v>0</v>
      </c>
    </row>
    <row r="11047" spans="1:7" ht="24" customHeight="1" x14ac:dyDescent="0.2">
      <c r="A11047" s="285"/>
      <c r="B11047" s="101"/>
      <c r="C11047" s="95"/>
      <c r="D11047" s="101"/>
      <c r="E11047" s="102"/>
      <c r="F11047" s="268" t="s">
        <v>33</v>
      </c>
      <c r="G11047" s="283">
        <f>SUBTOTAL(9,G11038:G11046)</f>
        <v>0</v>
      </c>
    </row>
    <row r="11048" spans="1:7" ht="24" customHeight="1" x14ac:dyDescent="0.2">
      <c r="A11048" s="286"/>
      <c r="B11048" s="101"/>
      <c r="C11048" s="95"/>
      <c r="D11048" s="101"/>
      <c r="E11048" s="102"/>
      <c r="F11048" s="103"/>
      <c r="G11048" s="284"/>
    </row>
    <row r="11049" spans="1:7" ht="24" customHeight="1" x14ac:dyDescent="0.2">
      <c r="A11049" s="287" t="str">
        <f>B11007</f>
        <v/>
      </c>
      <c r="B11049" s="288" t="str">
        <f>C11007</f>
        <v/>
      </c>
      <c r="C11049" s="109"/>
      <c r="D11049" s="109" t="s">
        <v>34</v>
      </c>
      <c r="E11049" s="110"/>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7" t="str">
        <f>Comitente</f>
        <v>CA.ME. SAN JUAN SOCIEDAD DEL ESTADO</v>
      </c>
      <c r="C11052" s="92"/>
      <c r="D11052" s="98"/>
      <c r="E11052" s="98"/>
      <c r="F11052" s="99"/>
      <c r="G11052" s="273"/>
    </row>
    <row r="11053" spans="1:7" ht="24" customHeight="1" x14ac:dyDescent="0.2">
      <c r="A11053" s="272" t="s">
        <v>603</v>
      </c>
      <c r="B11053" s="97">
        <f>Contratista</f>
        <v>0</v>
      </c>
      <c r="C11053" s="93"/>
      <c r="D11053" s="93"/>
      <c r="E11053" s="93"/>
      <c r="F11053" s="100"/>
      <c r="G11053" s="274"/>
    </row>
    <row r="11054" spans="1:7" ht="24" customHeight="1" x14ac:dyDescent="0.2">
      <c r="A11054" s="272" t="s">
        <v>24</v>
      </c>
      <c r="B11054" s="97" t="str">
        <f>Obra</f>
        <v>CIERRE PERIMETRAL - OBRA CIVIL Ca.Me. SAN JUAN S.E.</v>
      </c>
      <c r="C11054" s="93"/>
      <c r="D11054" s="93"/>
      <c r="E11054" s="93"/>
      <c r="F11054" s="100" t="s">
        <v>38</v>
      </c>
      <c r="G11054" s="275">
        <f>Fecha_Base</f>
        <v>44711</v>
      </c>
    </row>
    <row r="11055" spans="1:7" ht="24" customHeight="1" x14ac:dyDescent="0.2">
      <c r="A11055" s="276" t="s">
        <v>601</v>
      </c>
      <c r="B11055" s="94" t="str">
        <f>Ubicación</f>
        <v>DEPARTAMENTO SARMIENTO</v>
      </c>
      <c r="C11055" s="94"/>
      <c r="D11055" s="101"/>
      <c r="E11055" s="102"/>
      <c r="F11055" s="103"/>
      <c r="G11055" s="277"/>
    </row>
    <row r="11056" spans="1:7" ht="24" customHeight="1" x14ac:dyDescent="0.2">
      <c r="A11056" s="276" t="s">
        <v>39</v>
      </c>
      <c r="B11056" s="104" t="str">
        <f>IFERROR(VALUE(LEFT(B11057,FIND(".",B11057)-1)),"")</f>
        <v/>
      </c>
      <c r="C11056" s="95" t="str">
        <f>IFERROR(VLOOKUP(B11056,Tabla_CyP,2,FALSE),"")</f>
        <v/>
      </c>
      <c r="D11056" s="95"/>
      <c r="E11056" s="102"/>
      <c r="F11056" s="103"/>
      <c r="G11056" s="277"/>
    </row>
    <row r="11057" spans="1:123" ht="24" customHeight="1" x14ac:dyDescent="0.2">
      <c r="A11057" s="276" t="s">
        <v>25</v>
      </c>
      <c r="B11057" s="105" t="str">
        <f>IFERROR(VLOOKUP(COUNTIF($A$1:A11057,"ANALISIS DE PRECIOS"),Tabla_NumeroItem,2,FALSE),"")</f>
        <v/>
      </c>
      <c r="C11057" s="95" t="str">
        <f>IFERROR(VLOOKUP(B11057,Tabla_CyP,2,FALSE),"")</f>
        <v/>
      </c>
      <c r="D11057" s="101"/>
      <c r="E11057" s="102"/>
      <c r="F11057" s="100" t="s">
        <v>26</v>
      </c>
      <c r="G11057" s="278" t="str">
        <f>IFERROR(VLOOKUP(B11057,Tabla_CyP,4,FALSE),"")</f>
        <v/>
      </c>
    </row>
    <row r="11058" spans="1:123" ht="24" customHeight="1" x14ac:dyDescent="0.2">
      <c r="A11058" s="276"/>
      <c r="B11058" s="94"/>
      <c r="C11058" s="95"/>
      <c r="D11058" s="101"/>
      <c r="E11058" s="102"/>
      <c r="F11058" s="103"/>
      <c r="G11058" s="277"/>
    </row>
    <row r="11059" spans="1:123" ht="24" customHeight="1" x14ac:dyDescent="0.2">
      <c r="A11059" s="378" t="s">
        <v>507</v>
      </c>
      <c r="B11059" s="379"/>
      <c r="C11059" s="380" t="s">
        <v>0</v>
      </c>
      <c r="D11059" s="380" t="s">
        <v>27</v>
      </c>
      <c r="E11059" s="386" t="s">
        <v>28</v>
      </c>
      <c r="F11059" s="388" t="s">
        <v>29</v>
      </c>
      <c r="G11059" s="388" t="s">
        <v>30</v>
      </c>
    </row>
    <row r="11060" spans="1:123" s="107" customFormat="1" ht="24" customHeight="1" x14ac:dyDescent="0.2">
      <c r="A11060" s="106" t="s">
        <v>508</v>
      </c>
      <c r="B11060" s="106" t="s">
        <v>509</v>
      </c>
      <c r="C11060" s="381"/>
      <c r="D11060" s="381"/>
      <c r="E11060" s="387"/>
      <c r="F11060" s="389"/>
      <c r="G11060" s="389"/>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customHeight="1" x14ac:dyDescent="0.2">
      <c r="A11061" s="279"/>
      <c r="B11061" s="108"/>
      <c r="C11061" s="267" t="s">
        <v>604</v>
      </c>
      <c r="D11061" s="109"/>
      <c r="E11061" s="110"/>
      <c r="F11061" s="111"/>
      <c r="G11061" s="280"/>
    </row>
    <row r="11062" spans="1:123" s="218" customFormat="1"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1">
        <f>ROUND(E11062*F11062,2)</f>
        <v>0</v>
      </c>
    </row>
    <row r="11063" spans="1:123" s="218" customFormat="1"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1">
        <f t="shared" ref="G11063:G11075" si="3320">ROUND(E11063*F11063,2)</f>
        <v>0</v>
      </c>
    </row>
    <row r="11064" spans="1:123" s="218" customFormat="1" ht="24" customHeight="1" x14ac:dyDescent="0.2">
      <c r="A11064" s="213" t="str">
        <f t="shared" si="3316"/>
        <v/>
      </c>
      <c r="B11064" s="211" t="str">
        <f t="shared" si="3319"/>
        <v/>
      </c>
      <c r="C11064" s="212"/>
      <c r="D11064" s="213" t="str">
        <f t="shared" si="3317"/>
        <v/>
      </c>
      <c r="E11064" s="214"/>
      <c r="F11064" s="215">
        <f t="shared" si="3318"/>
        <v>0</v>
      </c>
      <c r="G11064" s="281">
        <f t="shared" si="3320"/>
        <v>0</v>
      </c>
    </row>
    <row r="11065" spans="1:123" s="218" customFormat="1" ht="24" customHeight="1" x14ac:dyDescent="0.2">
      <c r="A11065" s="213" t="str">
        <f t="shared" si="3316"/>
        <v/>
      </c>
      <c r="B11065" s="211" t="str">
        <f t="shared" si="3319"/>
        <v/>
      </c>
      <c r="C11065" s="212"/>
      <c r="D11065" s="213" t="str">
        <f t="shared" si="3317"/>
        <v/>
      </c>
      <c r="E11065" s="214"/>
      <c r="F11065" s="215">
        <f t="shared" si="3318"/>
        <v>0</v>
      </c>
      <c r="G11065" s="281">
        <f t="shared" si="3320"/>
        <v>0</v>
      </c>
    </row>
    <row r="11066" spans="1:123" s="218" customFormat="1" ht="24" customHeight="1" x14ac:dyDescent="0.2">
      <c r="A11066" s="213" t="str">
        <f t="shared" si="3316"/>
        <v/>
      </c>
      <c r="B11066" s="211" t="str">
        <f t="shared" si="3319"/>
        <v/>
      </c>
      <c r="C11066" s="212"/>
      <c r="D11066" s="213" t="str">
        <f t="shared" si="3317"/>
        <v/>
      </c>
      <c r="E11066" s="214"/>
      <c r="F11066" s="215">
        <f t="shared" si="3318"/>
        <v>0</v>
      </c>
      <c r="G11066" s="281">
        <f t="shared" si="3320"/>
        <v>0</v>
      </c>
    </row>
    <row r="11067" spans="1:123" s="218" customFormat="1" ht="24" customHeight="1" x14ac:dyDescent="0.2">
      <c r="A11067" s="213" t="str">
        <f t="shared" si="3316"/>
        <v/>
      </c>
      <c r="B11067" s="211" t="str">
        <f t="shared" si="3319"/>
        <v/>
      </c>
      <c r="C11067" s="212"/>
      <c r="D11067" s="213" t="str">
        <f t="shared" si="3317"/>
        <v/>
      </c>
      <c r="E11067" s="214"/>
      <c r="F11067" s="215">
        <f t="shared" si="3318"/>
        <v>0</v>
      </c>
      <c r="G11067" s="281">
        <f t="shared" si="3320"/>
        <v>0</v>
      </c>
    </row>
    <row r="11068" spans="1:123" s="218" customFormat="1" ht="24" customHeight="1" x14ac:dyDescent="0.2">
      <c r="A11068" s="213" t="str">
        <f t="shared" si="3316"/>
        <v/>
      </c>
      <c r="B11068" s="211" t="str">
        <f t="shared" si="3319"/>
        <v/>
      </c>
      <c r="C11068" s="212"/>
      <c r="D11068" s="213" t="str">
        <f t="shared" si="3317"/>
        <v/>
      </c>
      <c r="E11068" s="214"/>
      <c r="F11068" s="215">
        <f t="shared" si="3318"/>
        <v>0</v>
      </c>
      <c r="G11068" s="281">
        <f t="shared" si="3320"/>
        <v>0</v>
      </c>
    </row>
    <row r="11069" spans="1:123" s="218" customFormat="1" ht="24" customHeight="1" x14ac:dyDescent="0.2">
      <c r="A11069" s="213" t="str">
        <f t="shared" si="3316"/>
        <v/>
      </c>
      <c r="B11069" s="211" t="str">
        <f t="shared" si="3319"/>
        <v/>
      </c>
      <c r="C11069" s="212"/>
      <c r="D11069" s="213" t="str">
        <f t="shared" si="3317"/>
        <v/>
      </c>
      <c r="E11069" s="214"/>
      <c r="F11069" s="215">
        <f t="shared" si="3318"/>
        <v>0</v>
      </c>
      <c r="G11069" s="281">
        <f t="shared" si="3320"/>
        <v>0</v>
      </c>
    </row>
    <row r="11070" spans="1:123" s="218" customFormat="1" ht="24" customHeight="1" x14ac:dyDescent="0.2">
      <c r="A11070" s="213" t="str">
        <f t="shared" si="3316"/>
        <v/>
      </c>
      <c r="B11070" s="211" t="str">
        <f t="shared" si="3319"/>
        <v/>
      </c>
      <c r="C11070" s="212"/>
      <c r="D11070" s="213" t="str">
        <f t="shared" si="3317"/>
        <v/>
      </c>
      <c r="E11070" s="214"/>
      <c r="F11070" s="215">
        <f t="shared" si="3318"/>
        <v>0</v>
      </c>
      <c r="G11070" s="281">
        <f t="shared" si="3320"/>
        <v>0</v>
      </c>
    </row>
    <row r="11071" spans="1:123" s="218" customFormat="1" ht="24" customHeight="1" x14ac:dyDescent="0.2">
      <c r="A11071" s="213" t="str">
        <f t="shared" si="3316"/>
        <v/>
      </c>
      <c r="B11071" s="211" t="str">
        <f t="shared" si="3319"/>
        <v/>
      </c>
      <c r="C11071" s="212"/>
      <c r="D11071" s="213" t="str">
        <f t="shared" si="3317"/>
        <v/>
      </c>
      <c r="E11071" s="214"/>
      <c r="F11071" s="215">
        <f t="shared" si="3318"/>
        <v>0</v>
      </c>
      <c r="G11071" s="281">
        <f t="shared" si="3320"/>
        <v>0</v>
      </c>
    </row>
    <row r="11072" spans="1:123" s="218" customFormat="1" ht="24" customHeight="1" x14ac:dyDescent="0.2">
      <c r="A11072" s="213" t="str">
        <f t="shared" si="3316"/>
        <v/>
      </c>
      <c r="B11072" s="211" t="str">
        <f t="shared" si="3319"/>
        <v/>
      </c>
      <c r="C11072" s="212"/>
      <c r="D11072" s="213" t="str">
        <f t="shared" si="3317"/>
        <v/>
      </c>
      <c r="E11072" s="214"/>
      <c r="F11072" s="215">
        <f t="shared" si="3318"/>
        <v>0</v>
      </c>
      <c r="G11072" s="281">
        <f t="shared" si="3320"/>
        <v>0</v>
      </c>
    </row>
    <row r="11073" spans="1:7" s="218" customFormat="1" ht="24" customHeight="1" x14ac:dyDescent="0.2">
      <c r="A11073" s="213" t="str">
        <f t="shared" si="3316"/>
        <v/>
      </c>
      <c r="B11073" s="211" t="str">
        <f t="shared" si="3319"/>
        <v/>
      </c>
      <c r="C11073" s="212"/>
      <c r="D11073" s="213" t="str">
        <f t="shared" si="3317"/>
        <v/>
      </c>
      <c r="E11073" s="214"/>
      <c r="F11073" s="215">
        <f t="shared" si="3318"/>
        <v>0</v>
      </c>
      <c r="G11073" s="281">
        <f t="shared" si="3320"/>
        <v>0</v>
      </c>
    </row>
    <row r="11074" spans="1:7" s="218" customFormat="1" ht="24" customHeight="1" x14ac:dyDescent="0.2">
      <c r="A11074" s="213" t="str">
        <f t="shared" si="3316"/>
        <v/>
      </c>
      <c r="B11074" s="211" t="str">
        <f t="shared" si="3319"/>
        <v/>
      </c>
      <c r="C11074" s="212"/>
      <c r="D11074" s="213" t="str">
        <f t="shared" si="3317"/>
        <v/>
      </c>
      <c r="E11074" s="214"/>
      <c r="F11074" s="215">
        <f t="shared" si="3318"/>
        <v>0</v>
      </c>
      <c r="G11074" s="281">
        <f t="shared" si="3320"/>
        <v>0</v>
      </c>
    </row>
    <row r="11075" spans="1:7" s="218" customFormat="1" ht="24" customHeight="1" x14ac:dyDescent="0.2">
      <c r="A11075" s="213" t="str">
        <f t="shared" si="3316"/>
        <v/>
      </c>
      <c r="B11075" s="211" t="str">
        <f t="shared" si="3319"/>
        <v/>
      </c>
      <c r="C11075" s="212"/>
      <c r="D11075" s="213" t="str">
        <f t="shared" si="3317"/>
        <v/>
      </c>
      <c r="E11075" s="214"/>
      <c r="F11075" s="216">
        <f t="shared" si="3318"/>
        <v>0</v>
      </c>
      <c r="G11075" s="281">
        <f t="shared" si="3320"/>
        <v>0</v>
      </c>
    </row>
    <row r="11076" spans="1:7" ht="24" customHeight="1" x14ac:dyDescent="0.2">
      <c r="A11076" s="282"/>
      <c r="B11076" s="95"/>
      <c r="C11076" s="95"/>
      <c r="D11076" s="101"/>
      <c r="E11076" s="102"/>
      <c r="F11076" s="268" t="s">
        <v>31</v>
      </c>
      <c r="G11076" s="283">
        <f>SUBTOTAL(9,G11062:G11075)</f>
        <v>0</v>
      </c>
    </row>
    <row r="11077" spans="1:7" ht="24" customHeight="1" x14ac:dyDescent="0.2">
      <c r="A11077" s="282"/>
      <c r="B11077" s="95"/>
      <c r="C11077" s="266" t="s">
        <v>605</v>
      </c>
      <c r="D11077" s="101"/>
      <c r="E11077" s="102"/>
      <c r="F11077" s="103"/>
      <c r="G11077" s="284"/>
    </row>
    <row r="11078" spans="1:7" s="218" customFormat="1"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1">
        <f>ROUND(E11078*F11078,2)</f>
        <v>0</v>
      </c>
    </row>
    <row r="11079" spans="1:7" s="218" customFormat="1" ht="24" customHeight="1" x14ac:dyDescent="0.2">
      <c r="A11079" s="213" t="str">
        <f t="shared" si="3321"/>
        <v/>
      </c>
      <c r="B11079" s="211">
        <f t="shared" si="3322"/>
        <v>0</v>
      </c>
      <c r="C11079" s="212"/>
      <c r="D11079" s="213" t="str">
        <f t="shared" si="3323"/>
        <v/>
      </c>
      <c r="E11079" s="214"/>
      <c r="F11079" s="217">
        <f t="shared" si="3324"/>
        <v>0</v>
      </c>
      <c r="G11079" s="281">
        <f>ROUND(E11079*F11079,2)</f>
        <v>0</v>
      </c>
    </row>
    <row r="11080" spans="1:7" s="218" customFormat="1" ht="24" customHeight="1" x14ac:dyDescent="0.2">
      <c r="A11080" s="213" t="str">
        <f t="shared" si="3321"/>
        <v/>
      </c>
      <c r="B11080" s="211">
        <f t="shared" si="3322"/>
        <v>0</v>
      </c>
      <c r="C11080" s="212"/>
      <c r="D11080" s="213" t="str">
        <f t="shared" si="3323"/>
        <v/>
      </c>
      <c r="E11080" s="214"/>
      <c r="F11080" s="217">
        <f t="shared" si="3324"/>
        <v>0</v>
      </c>
      <c r="G11080" s="281">
        <f t="shared" ref="G11080:G11085" si="3325">ROUND(E11080*F11080,2)</f>
        <v>0</v>
      </c>
    </row>
    <row r="11081" spans="1:7" s="218" customFormat="1" ht="24" customHeight="1" x14ac:dyDescent="0.2">
      <c r="A11081" s="213" t="str">
        <f t="shared" si="3321"/>
        <v/>
      </c>
      <c r="B11081" s="211">
        <f t="shared" si="3322"/>
        <v>0</v>
      </c>
      <c r="C11081" s="212"/>
      <c r="D11081" s="213" t="str">
        <f t="shared" si="3323"/>
        <v/>
      </c>
      <c r="E11081" s="214"/>
      <c r="F11081" s="217">
        <f t="shared" si="3324"/>
        <v>0</v>
      </c>
      <c r="G11081" s="281">
        <f t="shared" si="3325"/>
        <v>0</v>
      </c>
    </row>
    <row r="11082" spans="1:7" s="218" customFormat="1" ht="24" customHeight="1" x14ac:dyDescent="0.2">
      <c r="A11082" s="213" t="str">
        <f t="shared" si="3321"/>
        <v/>
      </c>
      <c r="B11082" s="211">
        <f t="shared" si="3322"/>
        <v>0</v>
      </c>
      <c r="C11082" s="212"/>
      <c r="D11082" s="213" t="str">
        <f t="shared" si="3323"/>
        <v/>
      </c>
      <c r="E11082" s="214"/>
      <c r="F11082" s="215">
        <f t="shared" si="3324"/>
        <v>0</v>
      </c>
      <c r="G11082" s="281">
        <f t="shared" si="3325"/>
        <v>0</v>
      </c>
    </row>
    <row r="11083" spans="1:7" s="218" customFormat="1" ht="24" customHeight="1" x14ac:dyDescent="0.2">
      <c r="A11083" s="213" t="str">
        <f t="shared" si="3321"/>
        <v/>
      </c>
      <c r="B11083" s="211">
        <f t="shared" si="3322"/>
        <v>0</v>
      </c>
      <c r="C11083" s="212"/>
      <c r="D11083" s="213" t="str">
        <f t="shared" si="3323"/>
        <v/>
      </c>
      <c r="E11083" s="214"/>
      <c r="F11083" s="215">
        <f t="shared" si="3324"/>
        <v>0</v>
      </c>
      <c r="G11083" s="281">
        <f t="shared" si="3325"/>
        <v>0</v>
      </c>
    </row>
    <row r="11084" spans="1:7" s="218" customFormat="1" ht="24" customHeight="1" x14ac:dyDescent="0.2">
      <c r="A11084" s="213" t="str">
        <f t="shared" si="3321"/>
        <v/>
      </c>
      <c r="B11084" s="211">
        <f t="shared" si="3322"/>
        <v>0</v>
      </c>
      <c r="C11084" s="212"/>
      <c r="D11084" s="213" t="str">
        <f t="shared" si="3323"/>
        <v/>
      </c>
      <c r="E11084" s="214"/>
      <c r="F11084" s="215">
        <f t="shared" si="3324"/>
        <v>0</v>
      </c>
      <c r="G11084" s="281">
        <f t="shared" si="3325"/>
        <v>0</v>
      </c>
    </row>
    <row r="11085" spans="1:7" s="218" customFormat="1" ht="24" customHeight="1" x14ac:dyDescent="0.2">
      <c r="A11085" s="213" t="str">
        <f t="shared" si="3321"/>
        <v/>
      </c>
      <c r="B11085" s="211">
        <f t="shared" si="3322"/>
        <v>0</v>
      </c>
      <c r="C11085" s="212"/>
      <c r="D11085" s="213" t="str">
        <f t="shared" si="3323"/>
        <v/>
      </c>
      <c r="E11085" s="214"/>
      <c r="F11085" s="215">
        <f t="shared" si="3324"/>
        <v>0</v>
      </c>
      <c r="G11085" s="281">
        <f t="shared" si="3325"/>
        <v>0</v>
      </c>
    </row>
    <row r="11086" spans="1:7" ht="24" customHeight="1" x14ac:dyDescent="0.2">
      <c r="A11086" s="282"/>
      <c r="B11086" s="95"/>
      <c r="C11086" s="95"/>
      <c r="D11086" s="101"/>
      <c r="E11086" s="102"/>
      <c r="F11086" s="268" t="s">
        <v>32</v>
      </c>
      <c r="G11086" s="283">
        <f>SUBTOTAL(9,G11078:G11085)</f>
        <v>0</v>
      </c>
    </row>
    <row r="11087" spans="1:7" ht="24" customHeight="1" x14ac:dyDescent="0.2">
      <c r="A11087" s="282"/>
      <c r="B11087" s="95"/>
      <c r="C11087" s="266" t="s">
        <v>606</v>
      </c>
      <c r="D11087" s="101"/>
      <c r="E11087" s="102"/>
      <c r="F11087" s="103"/>
      <c r="G11087" s="284"/>
    </row>
    <row r="11088" spans="1:7" s="218" customFormat="1"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1">
        <f t="shared" ref="G11088:G11096" si="3330">ROUND(E11088*F11088,2)</f>
        <v>0</v>
      </c>
    </row>
    <row r="11089" spans="1:7" s="218" customFormat="1" ht="24" customHeight="1" x14ac:dyDescent="0.2">
      <c r="A11089" s="213" t="str">
        <f t="shared" si="3326"/>
        <v/>
      </c>
      <c r="B11089" s="211" t="str">
        <f t="shared" si="3327"/>
        <v/>
      </c>
      <c r="C11089" s="212"/>
      <c r="D11089" s="213" t="str">
        <f t="shared" si="3328"/>
        <v/>
      </c>
      <c r="E11089" s="214"/>
      <c r="F11089" s="215">
        <f t="shared" si="3329"/>
        <v>0</v>
      </c>
      <c r="G11089" s="281">
        <f t="shared" si="3330"/>
        <v>0</v>
      </c>
    </row>
    <row r="11090" spans="1:7" s="218" customFormat="1" ht="24" customHeight="1" x14ac:dyDescent="0.2">
      <c r="A11090" s="213" t="str">
        <f t="shared" si="3326"/>
        <v/>
      </c>
      <c r="B11090" s="211" t="str">
        <f t="shared" si="3327"/>
        <v/>
      </c>
      <c r="C11090" s="212"/>
      <c r="D11090" s="213" t="str">
        <f t="shared" si="3328"/>
        <v/>
      </c>
      <c r="E11090" s="214"/>
      <c r="F11090" s="215">
        <f t="shared" si="3329"/>
        <v>0</v>
      </c>
      <c r="G11090" s="281">
        <f t="shared" si="3330"/>
        <v>0</v>
      </c>
    </row>
    <row r="11091" spans="1:7" s="218" customFormat="1" ht="24" customHeight="1" x14ac:dyDescent="0.2">
      <c r="A11091" s="213" t="str">
        <f t="shared" si="3326"/>
        <v/>
      </c>
      <c r="B11091" s="211" t="str">
        <f t="shared" si="3327"/>
        <v/>
      </c>
      <c r="C11091" s="212"/>
      <c r="D11091" s="213" t="str">
        <f t="shared" si="3328"/>
        <v/>
      </c>
      <c r="E11091" s="214"/>
      <c r="F11091" s="215">
        <f t="shared" si="3329"/>
        <v>0</v>
      </c>
      <c r="G11091" s="281">
        <f t="shared" si="3330"/>
        <v>0</v>
      </c>
    </row>
    <row r="11092" spans="1:7" s="218" customFormat="1" ht="24" customHeight="1" x14ac:dyDescent="0.2">
      <c r="A11092" s="213" t="str">
        <f t="shared" si="3326"/>
        <v/>
      </c>
      <c r="B11092" s="211" t="str">
        <f t="shared" si="3327"/>
        <v/>
      </c>
      <c r="C11092" s="212"/>
      <c r="D11092" s="213" t="str">
        <f t="shared" si="3328"/>
        <v/>
      </c>
      <c r="E11092" s="214"/>
      <c r="F11092" s="215">
        <f t="shared" si="3329"/>
        <v>0</v>
      </c>
      <c r="G11092" s="281">
        <f t="shared" si="3330"/>
        <v>0</v>
      </c>
    </row>
    <row r="11093" spans="1:7" s="218" customFormat="1" ht="24" customHeight="1" x14ac:dyDescent="0.2">
      <c r="A11093" s="213" t="str">
        <f t="shared" si="3326"/>
        <v/>
      </c>
      <c r="B11093" s="211" t="str">
        <f t="shared" si="3327"/>
        <v/>
      </c>
      <c r="C11093" s="212"/>
      <c r="D11093" s="213" t="str">
        <f t="shared" si="3328"/>
        <v/>
      </c>
      <c r="E11093" s="214"/>
      <c r="F11093" s="215">
        <f t="shared" si="3329"/>
        <v>0</v>
      </c>
      <c r="G11093" s="281">
        <f t="shared" si="3330"/>
        <v>0</v>
      </c>
    </row>
    <row r="11094" spans="1:7" s="218" customFormat="1" ht="24" customHeight="1" x14ac:dyDescent="0.2">
      <c r="A11094" s="213" t="str">
        <f t="shared" si="3326"/>
        <v/>
      </c>
      <c r="B11094" s="211" t="str">
        <f t="shared" si="3327"/>
        <v/>
      </c>
      <c r="C11094" s="212"/>
      <c r="D11094" s="213" t="str">
        <f t="shared" si="3328"/>
        <v/>
      </c>
      <c r="E11094" s="214"/>
      <c r="F11094" s="215">
        <f t="shared" si="3329"/>
        <v>0</v>
      </c>
      <c r="G11094" s="281">
        <f t="shared" si="3330"/>
        <v>0</v>
      </c>
    </row>
    <row r="11095" spans="1:7" s="218" customFormat="1" ht="24" customHeight="1" x14ac:dyDescent="0.2">
      <c r="A11095" s="213" t="str">
        <f t="shared" si="3326"/>
        <v/>
      </c>
      <c r="B11095" s="211" t="str">
        <f t="shared" si="3327"/>
        <v/>
      </c>
      <c r="C11095" s="212"/>
      <c r="D11095" s="213" t="str">
        <f t="shared" si="3328"/>
        <v/>
      </c>
      <c r="E11095" s="214"/>
      <c r="F11095" s="215">
        <f t="shared" si="3329"/>
        <v>0</v>
      </c>
      <c r="G11095" s="281">
        <f t="shared" si="3330"/>
        <v>0</v>
      </c>
    </row>
    <row r="11096" spans="1:7" s="218" customFormat="1" ht="24" customHeight="1" x14ac:dyDescent="0.2">
      <c r="A11096" s="213" t="str">
        <f t="shared" si="3326"/>
        <v/>
      </c>
      <c r="B11096" s="211" t="str">
        <f t="shared" si="3327"/>
        <v/>
      </c>
      <c r="C11096" s="212"/>
      <c r="D11096" s="213" t="str">
        <f t="shared" si="3328"/>
        <v/>
      </c>
      <c r="E11096" s="214"/>
      <c r="F11096" s="215">
        <f t="shared" si="3329"/>
        <v>0</v>
      </c>
      <c r="G11096" s="281">
        <f t="shared" si="3330"/>
        <v>0</v>
      </c>
    </row>
    <row r="11097" spans="1:7" ht="24" customHeight="1" x14ac:dyDescent="0.2">
      <c r="A11097" s="285"/>
      <c r="B11097" s="101"/>
      <c r="C11097" s="95"/>
      <c r="D11097" s="101"/>
      <c r="E11097" s="102"/>
      <c r="F11097" s="268" t="s">
        <v>33</v>
      </c>
      <c r="G11097" s="283">
        <f>SUBTOTAL(9,G11088:G11096)</f>
        <v>0</v>
      </c>
    </row>
    <row r="11098" spans="1:7" ht="24" customHeight="1" x14ac:dyDescent="0.2">
      <c r="A11098" s="286"/>
      <c r="B11098" s="101"/>
      <c r="C11098" s="95"/>
      <c r="D11098" s="101"/>
      <c r="E11098" s="102"/>
      <c r="F11098" s="103"/>
      <c r="G11098" s="284"/>
    </row>
    <row r="11099" spans="1:7" ht="24" customHeight="1" x14ac:dyDescent="0.2">
      <c r="A11099" s="287" t="str">
        <f>B11057</f>
        <v/>
      </c>
      <c r="B11099" s="288" t="str">
        <f>C11057</f>
        <v/>
      </c>
      <c r="C11099" s="109"/>
      <c r="D11099" s="109" t="s">
        <v>34</v>
      </c>
      <c r="E11099" s="110"/>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7" t="str">
        <f>Comitente</f>
        <v>CA.ME. SAN JUAN SOCIEDAD DEL ESTADO</v>
      </c>
      <c r="C11102" s="92"/>
      <c r="D11102" s="98"/>
      <c r="E11102" s="98"/>
      <c r="F11102" s="99"/>
      <c r="G11102" s="273"/>
    </row>
    <row r="11103" spans="1:7" ht="24" customHeight="1" x14ac:dyDescent="0.2">
      <c r="A11103" s="272" t="s">
        <v>603</v>
      </c>
      <c r="B11103" s="97">
        <f>Contratista</f>
        <v>0</v>
      </c>
      <c r="C11103" s="93"/>
      <c r="D11103" s="93"/>
      <c r="E11103" s="93"/>
      <c r="F11103" s="100"/>
      <c r="G11103" s="274"/>
    </row>
    <row r="11104" spans="1:7" ht="24" customHeight="1" x14ac:dyDescent="0.2">
      <c r="A11104" s="272" t="s">
        <v>24</v>
      </c>
      <c r="B11104" s="97" t="str">
        <f>Obra</f>
        <v>CIERRE PERIMETRAL - OBRA CIVIL Ca.Me. SAN JUAN S.E.</v>
      </c>
      <c r="C11104" s="93"/>
      <c r="D11104" s="93"/>
      <c r="E11104" s="93"/>
      <c r="F11104" s="100" t="s">
        <v>38</v>
      </c>
      <c r="G11104" s="275">
        <f>Fecha_Base</f>
        <v>44711</v>
      </c>
    </row>
    <row r="11105" spans="1:123" ht="24" customHeight="1" x14ac:dyDescent="0.2">
      <c r="A11105" s="276" t="s">
        <v>601</v>
      </c>
      <c r="B11105" s="94" t="str">
        <f>Ubicación</f>
        <v>DEPARTAMENTO SARMIENTO</v>
      </c>
      <c r="C11105" s="94"/>
      <c r="D11105" s="101"/>
      <c r="E11105" s="102"/>
      <c r="F11105" s="103"/>
      <c r="G11105" s="277"/>
    </row>
    <row r="11106" spans="1:123" ht="24" customHeight="1" x14ac:dyDescent="0.2">
      <c r="A11106" s="276" t="s">
        <v>39</v>
      </c>
      <c r="B11106" s="104" t="str">
        <f>IFERROR(VALUE(LEFT(B11107,FIND(".",B11107)-1)),"")</f>
        <v/>
      </c>
      <c r="C11106" s="95" t="str">
        <f>IFERROR(VLOOKUP(B11106,Tabla_CyP,2,FALSE),"")</f>
        <v/>
      </c>
      <c r="D11106" s="95"/>
      <c r="E11106" s="102"/>
      <c r="F11106" s="103"/>
      <c r="G11106" s="277"/>
    </row>
    <row r="11107" spans="1:123" ht="24" customHeight="1" x14ac:dyDescent="0.2">
      <c r="A11107" s="276" t="s">
        <v>25</v>
      </c>
      <c r="B11107" s="105" t="str">
        <f>IFERROR(VLOOKUP(COUNTIF($A$1:A11107,"ANALISIS DE PRECIOS"),Tabla_NumeroItem,2,FALSE),"")</f>
        <v/>
      </c>
      <c r="C11107" s="95" t="str">
        <f>IFERROR(VLOOKUP(B11107,Tabla_CyP,2,FALSE),"")</f>
        <v/>
      </c>
      <c r="D11107" s="101"/>
      <c r="E11107" s="102"/>
      <c r="F11107" s="100" t="s">
        <v>26</v>
      </c>
      <c r="G11107" s="278" t="str">
        <f>IFERROR(VLOOKUP(B11107,Tabla_CyP,4,FALSE),"")</f>
        <v/>
      </c>
    </row>
    <row r="11108" spans="1:123" ht="24" customHeight="1" x14ac:dyDescent="0.2">
      <c r="A11108" s="276"/>
      <c r="B11108" s="94"/>
      <c r="C11108" s="95"/>
      <c r="D11108" s="101"/>
      <c r="E11108" s="102"/>
      <c r="F11108" s="103"/>
      <c r="G11108" s="277"/>
    </row>
    <row r="11109" spans="1:123" ht="24" customHeight="1" x14ac:dyDescent="0.2">
      <c r="A11109" s="378" t="s">
        <v>507</v>
      </c>
      <c r="B11109" s="379"/>
      <c r="C11109" s="380" t="s">
        <v>0</v>
      </c>
      <c r="D11109" s="380" t="s">
        <v>27</v>
      </c>
      <c r="E11109" s="386" t="s">
        <v>28</v>
      </c>
      <c r="F11109" s="388" t="s">
        <v>29</v>
      </c>
      <c r="G11109" s="388" t="s">
        <v>30</v>
      </c>
    </row>
    <row r="11110" spans="1:123" s="107" customFormat="1" ht="24" customHeight="1" x14ac:dyDescent="0.2">
      <c r="A11110" s="106" t="s">
        <v>508</v>
      </c>
      <c r="B11110" s="106" t="s">
        <v>509</v>
      </c>
      <c r="C11110" s="381"/>
      <c r="D11110" s="381"/>
      <c r="E11110" s="387"/>
      <c r="F11110" s="389"/>
      <c r="G11110" s="389"/>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customHeight="1" x14ac:dyDescent="0.2">
      <c r="A11111" s="279"/>
      <c r="B11111" s="108"/>
      <c r="C11111" s="267" t="s">
        <v>604</v>
      </c>
      <c r="D11111" s="109"/>
      <c r="E11111" s="110"/>
      <c r="F11111" s="111"/>
      <c r="G11111" s="280"/>
    </row>
    <row r="11112" spans="1:123" s="218" customFormat="1"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1">
        <f>ROUND(E11112*F11112,2)</f>
        <v>0</v>
      </c>
    </row>
    <row r="11113" spans="1:123" s="218" customFormat="1"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1">
        <f t="shared" ref="G11113:G11125" si="3335">ROUND(E11113*F11113,2)</f>
        <v>0</v>
      </c>
    </row>
    <row r="11114" spans="1:123" s="218" customFormat="1" ht="24" customHeight="1" x14ac:dyDescent="0.2">
      <c r="A11114" s="213" t="str">
        <f t="shared" si="3331"/>
        <v/>
      </c>
      <c r="B11114" s="211" t="str">
        <f t="shared" si="3334"/>
        <v/>
      </c>
      <c r="C11114" s="212"/>
      <c r="D11114" s="213" t="str">
        <f t="shared" si="3332"/>
        <v/>
      </c>
      <c r="E11114" s="214"/>
      <c r="F11114" s="215">
        <f t="shared" si="3333"/>
        <v>0</v>
      </c>
      <c r="G11114" s="281">
        <f t="shared" si="3335"/>
        <v>0</v>
      </c>
    </row>
    <row r="11115" spans="1:123" s="218" customFormat="1" ht="24" customHeight="1" x14ac:dyDescent="0.2">
      <c r="A11115" s="213" t="str">
        <f t="shared" si="3331"/>
        <v/>
      </c>
      <c r="B11115" s="211" t="str">
        <f t="shared" si="3334"/>
        <v/>
      </c>
      <c r="C11115" s="212"/>
      <c r="D11115" s="213" t="str">
        <f t="shared" si="3332"/>
        <v/>
      </c>
      <c r="E11115" s="214"/>
      <c r="F11115" s="215">
        <f t="shared" si="3333"/>
        <v>0</v>
      </c>
      <c r="G11115" s="281">
        <f t="shared" si="3335"/>
        <v>0</v>
      </c>
    </row>
    <row r="11116" spans="1:123" s="218" customFormat="1" ht="24" customHeight="1" x14ac:dyDescent="0.2">
      <c r="A11116" s="213" t="str">
        <f t="shared" si="3331"/>
        <v/>
      </c>
      <c r="B11116" s="211" t="str">
        <f t="shared" si="3334"/>
        <v/>
      </c>
      <c r="C11116" s="212"/>
      <c r="D11116" s="213" t="str">
        <f t="shared" si="3332"/>
        <v/>
      </c>
      <c r="E11116" s="214"/>
      <c r="F11116" s="215">
        <f t="shared" si="3333"/>
        <v>0</v>
      </c>
      <c r="G11116" s="281">
        <f t="shared" si="3335"/>
        <v>0</v>
      </c>
    </row>
    <row r="11117" spans="1:123" s="218" customFormat="1" ht="24" customHeight="1" x14ac:dyDescent="0.2">
      <c r="A11117" s="213" t="str">
        <f t="shared" si="3331"/>
        <v/>
      </c>
      <c r="B11117" s="211" t="str">
        <f t="shared" si="3334"/>
        <v/>
      </c>
      <c r="C11117" s="212"/>
      <c r="D11117" s="213" t="str">
        <f t="shared" si="3332"/>
        <v/>
      </c>
      <c r="E11117" s="214"/>
      <c r="F11117" s="215">
        <f t="shared" si="3333"/>
        <v>0</v>
      </c>
      <c r="G11117" s="281">
        <f t="shared" si="3335"/>
        <v>0</v>
      </c>
    </row>
    <row r="11118" spans="1:123" s="218" customFormat="1" ht="24" customHeight="1" x14ac:dyDescent="0.2">
      <c r="A11118" s="213" t="str">
        <f t="shared" si="3331"/>
        <v/>
      </c>
      <c r="B11118" s="211" t="str">
        <f t="shared" si="3334"/>
        <v/>
      </c>
      <c r="C11118" s="212"/>
      <c r="D11118" s="213" t="str">
        <f t="shared" si="3332"/>
        <v/>
      </c>
      <c r="E11118" s="214"/>
      <c r="F11118" s="215">
        <f t="shared" si="3333"/>
        <v>0</v>
      </c>
      <c r="G11118" s="281">
        <f t="shared" si="3335"/>
        <v>0</v>
      </c>
    </row>
    <row r="11119" spans="1:123" s="218" customFormat="1" ht="24" customHeight="1" x14ac:dyDescent="0.2">
      <c r="A11119" s="213" t="str">
        <f t="shared" si="3331"/>
        <v/>
      </c>
      <c r="B11119" s="211" t="str">
        <f t="shared" si="3334"/>
        <v/>
      </c>
      <c r="C11119" s="212"/>
      <c r="D11119" s="213" t="str">
        <f t="shared" si="3332"/>
        <v/>
      </c>
      <c r="E11119" s="214"/>
      <c r="F11119" s="215">
        <f t="shared" si="3333"/>
        <v>0</v>
      </c>
      <c r="G11119" s="281">
        <f t="shared" si="3335"/>
        <v>0</v>
      </c>
    </row>
    <row r="11120" spans="1:123" s="218" customFormat="1" ht="24" customHeight="1" x14ac:dyDescent="0.2">
      <c r="A11120" s="213" t="str">
        <f t="shared" si="3331"/>
        <v/>
      </c>
      <c r="B11120" s="211" t="str">
        <f t="shared" si="3334"/>
        <v/>
      </c>
      <c r="C11120" s="212"/>
      <c r="D11120" s="213" t="str">
        <f t="shared" si="3332"/>
        <v/>
      </c>
      <c r="E11120" s="214"/>
      <c r="F11120" s="215">
        <f t="shared" si="3333"/>
        <v>0</v>
      </c>
      <c r="G11120" s="281">
        <f t="shared" si="3335"/>
        <v>0</v>
      </c>
    </row>
    <row r="11121" spans="1:7" s="218" customFormat="1" ht="24" customHeight="1" x14ac:dyDescent="0.2">
      <c r="A11121" s="213" t="str">
        <f t="shared" si="3331"/>
        <v/>
      </c>
      <c r="B11121" s="211" t="str">
        <f t="shared" si="3334"/>
        <v/>
      </c>
      <c r="C11121" s="212"/>
      <c r="D11121" s="213" t="str">
        <f t="shared" si="3332"/>
        <v/>
      </c>
      <c r="E11121" s="214"/>
      <c r="F11121" s="215">
        <f t="shared" si="3333"/>
        <v>0</v>
      </c>
      <c r="G11121" s="281">
        <f t="shared" si="3335"/>
        <v>0</v>
      </c>
    </row>
    <row r="11122" spans="1:7" s="218" customFormat="1" ht="24" customHeight="1" x14ac:dyDescent="0.2">
      <c r="A11122" s="213" t="str">
        <f t="shared" si="3331"/>
        <v/>
      </c>
      <c r="B11122" s="211" t="str">
        <f t="shared" si="3334"/>
        <v/>
      </c>
      <c r="C11122" s="212"/>
      <c r="D11122" s="213" t="str">
        <f t="shared" si="3332"/>
        <v/>
      </c>
      <c r="E11122" s="214"/>
      <c r="F11122" s="215">
        <f t="shared" si="3333"/>
        <v>0</v>
      </c>
      <c r="G11122" s="281">
        <f t="shared" si="3335"/>
        <v>0</v>
      </c>
    </row>
    <row r="11123" spans="1:7" s="218" customFormat="1" ht="24" customHeight="1" x14ac:dyDescent="0.2">
      <c r="A11123" s="213" t="str">
        <f t="shared" si="3331"/>
        <v/>
      </c>
      <c r="B11123" s="211" t="str">
        <f t="shared" si="3334"/>
        <v/>
      </c>
      <c r="C11123" s="212"/>
      <c r="D11123" s="213" t="str">
        <f t="shared" si="3332"/>
        <v/>
      </c>
      <c r="E11123" s="214"/>
      <c r="F11123" s="215">
        <f t="shared" si="3333"/>
        <v>0</v>
      </c>
      <c r="G11123" s="281">
        <f t="shared" si="3335"/>
        <v>0</v>
      </c>
    </row>
    <row r="11124" spans="1:7" s="218" customFormat="1" ht="24" customHeight="1" x14ac:dyDescent="0.2">
      <c r="A11124" s="213" t="str">
        <f t="shared" si="3331"/>
        <v/>
      </c>
      <c r="B11124" s="211" t="str">
        <f t="shared" si="3334"/>
        <v/>
      </c>
      <c r="C11124" s="212"/>
      <c r="D11124" s="213" t="str">
        <f t="shared" si="3332"/>
        <v/>
      </c>
      <c r="E11124" s="214"/>
      <c r="F11124" s="215">
        <f t="shared" si="3333"/>
        <v>0</v>
      </c>
      <c r="G11124" s="281">
        <f t="shared" si="3335"/>
        <v>0</v>
      </c>
    </row>
    <row r="11125" spans="1:7" s="218" customFormat="1" ht="24" customHeight="1" x14ac:dyDescent="0.2">
      <c r="A11125" s="213" t="str">
        <f t="shared" si="3331"/>
        <v/>
      </c>
      <c r="B11125" s="211" t="str">
        <f t="shared" si="3334"/>
        <v/>
      </c>
      <c r="C11125" s="212"/>
      <c r="D11125" s="213" t="str">
        <f t="shared" si="3332"/>
        <v/>
      </c>
      <c r="E11125" s="214"/>
      <c r="F11125" s="216">
        <f t="shared" si="3333"/>
        <v>0</v>
      </c>
      <c r="G11125" s="281">
        <f t="shared" si="3335"/>
        <v>0</v>
      </c>
    </row>
    <row r="11126" spans="1:7" ht="24" customHeight="1" x14ac:dyDescent="0.2">
      <c r="A11126" s="282"/>
      <c r="B11126" s="95"/>
      <c r="C11126" s="95"/>
      <c r="D11126" s="101"/>
      <c r="E11126" s="102"/>
      <c r="F11126" s="268" t="s">
        <v>31</v>
      </c>
      <c r="G11126" s="283">
        <f>SUBTOTAL(9,G11112:G11125)</f>
        <v>0</v>
      </c>
    </row>
    <row r="11127" spans="1:7" ht="24" customHeight="1" x14ac:dyDescent="0.2">
      <c r="A11127" s="282"/>
      <c r="B11127" s="95"/>
      <c r="C11127" s="266" t="s">
        <v>605</v>
      </c>
      <c r="D11127" s="101"/>
      <c r="E11127" s="102"/>
      <c r="F11127" s="103"/>
      <c r="G11127" s="284"/>
    </row>
    <row r="11128" spans="1:7" s="218" customFormat="1"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1">
        <f>ROUND(E11128*F11128,2)</f>
        <v>0</v>
      </c>
    </row>
    <row r="11129" spans="1:7" s="218" customFormat="1" ht="24" customHeight="1" x14ac:dyDescent="0.2">
      <c r="A11129" s="213" t="str">
        <f t="shared" si="3336"/>
        <v/>
      </c>
      <c r="B11129" s="211">
        <f t="shared" si="3337"/>
        <v>0</v>
      </c>
      <c r="C11129" s="212"/>
      <c r="D11129" s="213" t="str">
        <f t="shared" si="3338"/>
        <v/>
      </c>
      <c r="E11129" s="214"/>
      <c r="F11129" s="217">
        <f t="shared" si="3339"/>
        <v>0</v>
      </c>
      <c r="G11129" s="281">
        <f>ROUND(E11129*F11129,2)</f>
        <v>0</v>
      </c>
    </row>
    <row r="11130" spans="1:7" s="218" customFormat="1" ht="24" customHeight="1" x14ac:dyDescent="0.2">
      <c r="A11130" s="213" t="str">
        <f t="shared" si="3336"/>
        <v/>
      </c>
      <c r="B11130" s="211">
        <f t="shared" si="3337"/>
        <v>0</v>
      </c>
      <c r="C11130" s="212"/>
      <c r="D11130" s="213" t="str">
        <f t="shared" si="3338"/>
        <v/>
      </c>
      <c r="E11130" s="214"/>
      <c r="F11130" s="217">
        <f t="shared" si="3339"/>
        <v>0</v>
      </c>
      <c r="G11130" s="281">
        <f t="shared" ref="G11130:G11135" si="3340">ROUND(E11130*F11130,2)</f>
        <v>0</v>
      </c>
    </row>
    <row r="11131" spans="1:7" s="218" customFormat="1" ht="24" customHeight="1" x14ac:dyDescent="0.2">
      <c r="A11131" s="213" t="str">
        <f t="shared" si="3336"/>
        <v/>
      </c>
      <c r="B11131" s="211">
        <f t="shared" si="3337"/>
        <v>0</v>
      </c>
      <c r="C11131" s="212"/>
      <c r="D11131" s="213" t="str">
        <f t="shared" si="3338"/>
        <v/>
      </c>
      <c r="E11131" s="214"/>
      <c r="F11131" s="217">
        <f t="shared" si="3339"/>
        <v>0</v>
      </c>
      <c r="G11131" s="281">
        <f t="shared" si="3340"/>
        <v>0</v>
      </c>
    </row>
    <row r="11132" spans="1:7" s="218" customFormat="1" ht="24" customHeight="1" x14ac:dyDescent="0.2">
      <c r="A11132" s="213" t="str">
        <f t="shared" si="3336"/>
        <v/>
      </c>
      <c r="B11132" s="211">
        <f t="shared" si="3337"/>
        <v>0</v>
      </c>
      <c r="C11132" s="212"/>
      <c r="D11132" s="213" t="str">
        <f t="shared" si="3338"/>
        <v/>
      </c>
      <c r="E11132" s="214"/>
      <c r="F11132" s="215">
        <f t="shared" si="3339"/>
        <v>0</v>
      </c>
      <c r="G11132" s="281">
        <f t="shared" si="3340"/>
        <v>0</v>
      </c>
    </row>
    <row r="11133" spans="1:7" s="218" customFormat="1" ht="24" customHeight="1" x14ac:dyDescent="0.2">
      <c r="A11133" s="213" t="str">
        <f t="shared" si="3336"/>
        <v/>
      </c>
      <c r="B11133" s="211">
        <f t="shared" si="3337"/>
        <v>0</v>
      </c>
      <c r="C11133" s="212"/>
      <c r="D11133" s="213" t="str">
        <f t="shared" si="3338"/>
        <v/>
      </c>
      <c r="E11133" s="214"/>
      <c r="F11133" s="215">
        <f t="shared" si="3339"/>
        <v>0</v>
      </c>
      <c r="G11133" s="281">
        <f t="shared" si="3340"/>
        <v>0</v>
      </c>
    </row>
    <row r="11134" spans="1:7" s="218" customFormat="1" ht="24" customHeight="1" x14ac:dyDescent="0.2">
      <c r="A11134" s="213" t="str">
        <f t="shared" si="3336"/>
        <v/>
      </c>
      <c r="B11134" s="211">
        <f t="shared" si="3337"/>
        <v>0</v>
      </c>
      <c r="C11134" s="212"/>
      <c r="D11134" s="213" t="str">
        <f t="shared" si="3338"/>
        <v/>
      </c>
      <c r="E11134" s="214"/>
      <c r="F11134" s="215">
        <f t="shared" si="3339"/>
        <v>0</v>
      </c>
      <c r="G11134" s="281">
        <f t="shared" si="3340"/>
        <v>0</v>
      </c>
    </row>
    <row r="11135" spans="1:7" s="218" customFormat="1" ht="24" customHeight="1" x14ac:dyDescent="0.2">
      <c r="A11135" s="213" t="str">
        <f t="shared" si="3336"/>
        <v/>
      </c>
      <c r="B11135" s="211">
        <f t="shared" si="3337"/>
        <v>0</v>
      </c>
      <c r="C11135" s="212"/>
      <c r="D11135" s="213" t="str">
        <f t="shared" si="3338"/>
        <v/>
      </c>
      <c r="E11135" s="214"/>
      <c r="F11135" s="215">
        <f t="shared" si="3339"/>
        <v>0</v>
      </c>
      <c r="G11135" s="281">
        <f t="shared" si="3340"/>
        <v>0</v>
      </c>
    </row>
    <row r="11136" spans="1:7" ht="24" customHeight="1" x14ac:dyDescent="0.2">
      <c r="A11136" s="282"/>
      <c r="B11136" s="95"/>
      <c r="C11136" s="95"/>
      <c r="D11136" s="101"/>
      <c r="E11136" s="102"/>
      <c r="F11136" s="268" t="s">
        <v>32</v>
      </c>
      <c r="G11136" s="283">
        <f>SUBTOTAL(9,G11128:G11135)</f>
        <v>0</v>
      </c>
    </row>
    <row r="11137" spans="1:7" ht="24" customHeight="1" x14ac:dyDescent="0.2">
      <c r="A11137" s="282"/>
      <c r="B11137" s="95"/>
      <c r="C11137" s="266" t="s">
        <v>606</v>
      </c>
      <c r="D11137" s="101"/>
      <c r="E11137" s="102"/>
      <c r="F11137" s="103"/>
      <c r="G11137" s="284"/>
    </row>
    <row r="11138" spans="1:7" s="218" customFormat="1"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1">
        <f t="shared" ref="G11138:G11146" si="3345">ROUND(E11138*F11138,2)</f>
        <v>0</v>
      </c>
    </row>
    <row r="11139" spans="1:7" s="218" customFormat="1" ht="24" customHeight="1" x14ac:dyDescent="0.2">
      <c r="A11139" s="213" t="str">
        <f t="shared" si="3341"/>
        <v/>
      </c>
      <c r="B11139" s="211" t="str">
        <f t="shared" si="3342"/>
        <v/>
      </c>
      <c r="C11139" s="212"/>
      <c r="D11139" s="213" t="str">
        <f t="shared" si="3343"/>
        <v/>
      </c>
      <c r="E11139" s="214"/>
      <c r="F11139" s="215">
        <f t="shared" si="3344"/>
        <v>0</v>
      </c>
      <c r="G11139" s="281">
        <f t="shared" si="3345"/>
        <v>0</v>
      </c>
    </row>
    <row r="11140" spans="1:7" s="218" customFormat="1" ht="24" customHeight="1" x14ac:dyDescent="0.2">
      <c r="A11140" s="213" t="str">
        <f t="shared" si="3341"/>
        <v/>
      </c>
      <c r="B11140" s="211" t="str">
        <f t="shared" si="3342"/>
        <v/>
      </c>
      <c r="C11140" s="212"/>
      <c r="D11140" s="213" t="str">
        <f t="shared" si="3343"/>
        <v/>
      </c>
      <c r="E11140" s="214"/>
      <c r="F11140" s="215">
        <f t="shared" si="3344"/>
        <v>0</v>
      </c>
      <c r="G11140" s="281">
        <f t="shared" si="3345"/>
        <v>0</v>
      </c>
    </row>
    <row r="11141" spans="1:7" s="218" customFormat="1" ht="24" customHeight="1" x14ac:dyDescent="0.2">
      <c r="A11141" s="213" t="str">
        <f t="shared" si="3341"/>
        <v/>
      </c>
      <c r="B11141" s="211" t="str">
        <f t="shared" si="3342"/>
        <v/>
      </c>
      <c r="C11141" s="212"/>
      <c r="D11141" s="213" t="str">
        <f t="shared" si="3343"/>
        <v/>
      </c>
      <c r="E11141" s="214"/>
      <c r="F11141" s="215">
        <f t="shared" si="3344"/>
        <v>0</v>
      </c>
      <c r="G11141" s="281">
        <f t="shared" si="3345"/>
        <v>0</v>
      </c>
    </row>
    <row r="11142" spans="1:7" s="218" customFormat="1" ht="24" customHeight="1" x14ac:dyDescent="0.2">
      <c r="A11142" s="213" t="str">
        <f t="shared" si="3341"/>
        <v/>
      </c>
      <c r="B11142" s="211" t="str">
        <f t="shared" si="3342"/>
        <v/>
      </c>
      <c r="C11142" s="212"/>
      <c r="D11142" s="213" t="str">
        <f t="shared" si="3343"/>
        <v/>
      </c>
      <c r="E11142" s="214"/>
      <c r="F11142" s="215">
        <f t="shared" si="3344"/>
        <v>0</v>
      </c>
      <c r="G11142" s="281">
        <f t="shared" si="3345"/>
        <v>0</v>
      </c>
    </row>
    <row r="11143" spans="1:7" s="218" customFormat="1" ht="24" customHeight="1" x14ac:dyDescent="0.2">
      <c r="A11143" s="213" t="str">
        <f t="shared" si="3341"/>
        <v/>
      </c>
      <c r="B11143" s="211" t="str">
        <f t="shared" si="3342"/>
        <v/>
      </c>
      <c r="C11143" s="212"/>
      <c r="D11143" s="213" t="str">
        <f t="shared" si="3343"/>
        <v/>
      </c>
      <c r="E11143" s="214"/>
      <c r="F11143" s="215">
        <f t="shared" si="3344"/>
        <v>0</v>
      </c>
      <c r="G11143" s="281">
        <f t="shared" si="3345"/>
        <v>0</v>
      </c>
    </row>
    <row r="11144" spans="1:7" s="218" customFormat="1" ht="24" customHeight="1" x14ac:dyDescent="0.2">
      <c r="A11144" s="213" t="str">
        <f t="shared" si="3341"/>
        <v/>
      </c>
      <c r="B11144" s="211" t="str">
        <f t="shared" si="3342"/>
        <v/>
      </c>
      <c r="C11144" s="212"/>
      <c r="D11144" s="213" t="str">
        <f t="shared" si="3343"/>
        <v/>
      </c>
      <c r="E11144" s="214"/>
      <c r="F11144" s="215">
        <f t="shared" si="3344"/>
        <v>0</v>
      </c>
      <c r="G11144" s="281">
        <f t="shared" si="3345"/>
        <v>0</v>
      </c>
    </row>
    <row r="11145" spans="1:7" s="218" customFormat="1" ht="24" customHeight="1" x14ac:dyDescent="0.2">
      <c r="A11145" s="213" t="str">
        <f t="shared" si="3341"/>
        <v/>
      </c>
      <c r="B11145" s="211" t="str">
        <f t="shared" si="3342"/>
        <v/>
      </c>
      <c r="C11145" s="212"/>
      <c r="D11145" s="213" t="str">
        <f t="shared" si="3343"/>
        <v/>
      </c>
      <c r="E11145" s="214"/>
      <c r="F11145" s="215">
        <f t="shared" si="3344"/>
        <v>0</v>
      </c>
      <c r="G11145" s="281">
        <f t="shared" si="3345"/>
        <v>0</v>
      </c>
    </row>
    <row r="11146" spans="1:7" s="218" customFormat="1" ht="24" customHeight="1" x14ac:dyDescent="0.2">
      <c r="A11146" s="213" t="str">
        <f t="shared" si="3341"/>
        <v/>
      </c>
      <c r="B11146" s="211" t="str">
        <f t="shared" si="3342"/>
        <v/>
      </c>
      <c r="C11146" s="212"/>
      <c r="D11146" s="213" t="str">
        <f t="shared" si="3343"/>
        <v/>
      </c>
      <c r="E11146" s="214"/>
      <c r="F11146" s="215">
        <f t="shared" si="3344"/>
        <v>0</v>
      </c>
      <c r="G11146" s="281">
        <f t="shared" si="3345"/>
        <v>0</v>
      </c>
    </row>
    <row r="11147" spans="1:7" ht="24" customHeight="1" x14ac:dyDescent="0.2">
      <c r="A11147" s="285"/>
      <c r="B11147" s="101"/>
      <c r="C11147" s="95"/>
      <c r="D11147" s="101"/>
      <c r="E11147" s="102"/>
      <c r="F11147" s="268" t="s">
        <v>33</v>
      </c>
      <c r="G11147" s="283">
        <f>SUBTOTAL(9,G11138:G11146)</f>
        <v>0</v>
      </c>
    </row>
    <row r="11148" spans="1:7" ht="24" customHeight="1" x14ac:dyDescent="0.2">
      <c r="A11148" s="286"/>
      <c r="B11148" s="101"/>
      <c r="C11148" s="95"/>
      <c r="D11148" s="101"/>
      <c r="E11148" s="102"/>
      <c r="F11148" s="103"/>
      <c r="G11148" s="284"/>
    </row>
    <row r="11149" spans="1:7" ht="24" customHeight="1" x14ac:dyDescent="0.2">
      <c r="A11149" s="287" t="str">
        <f>B11107</f>
        <v/>
      </c>
      <c r="B11149" s="288" t="str">
        <f>C11107</f>
        <v/>
      </c>
      <c r="C11149" s="109"/>
      <c r="D11149" s="109" t="s">
        <v>34</v>
      </c>
      <c r="E11149" s="110"/>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7" t="str">
        <f>Comitente</f>
        <v>CA.ME. SAN JUAN SOCIEDAD DEL ESTADO</v>
      </c>
      <c r="C11152" s="92"/>
      <c r="D11152" s="98"/>
      <c r="E11152" s="98"/>
      <c r="F11152" s="99"/>
      <c r="G11152" s="273"/>
    </row>
    <row r="11153" spans="1:123" ht="24" customHeight="1" x14ac:dyDescent="0.2">
      <c r="A11153" s="272" t="s">
        <v>603</v>
      </c>
      <c r="B11153" s="97">
        <f>Contratista</f>
        <v>0</v>
      </c>
      <c r="C11153" s="93"/>
      <c r="D11153" s="93"/>
      <c r="E11153" s="93"/>
      <c r="F11153" s="100"/>
      <c r="G11153" s="274"/>
    </row>
    <row r="11154" spans="1:123" ht="24" customHeight="1" x14ac:dyDescent="0.2">
      <c r="A11154" s="272" t="s">
        <v>24</v>
      </c>
      <c r="B11154" s="97" t="str">
        <f>Obra</f>
        <v>CIERRE PERIMETRAL - OBRA CIVIL Ca.Me. SAN JUAN S.E.</v>
      </c>
      <c r="C11154" s="93"/>
      <c r="D11154" s="93"/>
      <c r="E11154" s="93"/>
      <c r="F11154" s="100" t="s">
        <v>38</v>
      </c>
      <c r="G11154" s="275">
        <f>Fecha_Base</f>
        <v>44711</v>
      </c>
    </row>
    <row r="11155" spans="1:123" ht="24" customHeight="1" x14ac:dyDescent="0.2">
      <c r="A11155" s="276" t="s">
        <v>601</v>
      </c>
      <c r="B11155" s="94" t="str">
        <f>Ubicación</f>
        <v>DEPARTAMENTO SARMIENTO</v>
      </c>
      <c r="C11155" s="94"/>
      <c r="D11155" s="101"/>
      <c r="E11155" s="102"/>
      <c r="F11155" s="103"/>
      <c r="G11155" s="277"/>
    </row>
    <row r="11156" spans="1:123" ht="24" customHeight="1" x14ac:dyDescent="0.2">
      <c r="A11156" s="276" t="s">
        <v>39</v>
      </c>
      <c r="B11156" s="104" t="str">
        <f>IFERROR(VALUE(LEFT(B11157,FIND(".",B11157)-1)),"")</f>
        <v/>
      </c>
      <c r="C11156" s="95" t="str">
        <f>IFERROR(VLOOKUP(B11156,Tabla_CyP,2,FALSE),"")</f>
        <v/>
      </c>
      <c r="D11156" s="95"/>
      <c r="E11156" s="102"/>
      <c r="F11156" s="103"/>
      <c r="G11156" s="277"/>
    </row>
    <row r="11157" spans="1:123" ht="24" customHeight="1" x14ac:dyDescent="0.2">
      <c r="A11157" s="276" t="s">
        <v>25</v>
      </c>
      <c r="B11157" s="105" t="str">
        <f>IFERROR(VLOOKUP(COUNTIF($A$1:A11157,"ANALISIS DE PRECIOS"),Tabla_NumeroItem,2,FALSE),"")</f>
        <v/>
      </c>
      <c r="C11157" s="95" t="str">
        <f>IFERROR(VLOOKUP(B11157,Tabla_CyP,2,FALSE),"")</f>
        <v/>
      </c>
      <c r="D11157" s="101"/>
      <c r="E11157" s="102"/>
      <c r="F11157" s="100" t="s">
        <v>26</v>
      </c>
      <c r="G11157" s="278" t="str">
        <f>IFERROR(VLOOKUP(B11157,Tabla_CyP,4,FALSE),"")</f>
        <v/>
      </c>
    </row>
    <row r="11158" spans="1:123" ht="24" customHeight="1" x14ac:dyDescent="0.2">
      <c r="A11158" s="276"/>
      <c r="B11158" s="94"/>
      <c r="C11158" s="95"/>
      <c r="D11158" s="101"/>
      <c r="E11158" s="102"/>
      <c r="F11158" s="103"/>
      <c r="G11158" s="277"/>
    </row>
    <row r="11159" spans="1:123" ht="24" customHeight="1" x14ac:dyDescent="0.2">
      <c r="A11159" s="378" t="s">
        <v>507</v>
      </c>
      <c r="B11159" s="379"/>
      <c r="C11159" s="380" t="s">
        <v>0</v>
      </c>
      <c r="D11159" s="380" t="s">
        <v>27</v>
      </c>
      <c r="E11159" s="386" t="s">
        <v>28</v>
      </c>
      <c r="F11159" s="388" t="s">
        <v>29</v>
      </c>
      <c r="G11159" s="388" t="s">
        <v>30</v>
      </c>
    </row>
    <row r="11160" spans="1:123" s="107" customFormat="1" ht="24" customHeight="1" x14ac:dyDescent="0.2">
      <c r="A11160" s="106" t="s">
        <v>508</v>
      </c>
      <c r="B11160" s="106" t="s">
        <v>509</v>
      </c>
      <c r="C11160" s="381"/>
      <c r="D11160" s="381"/>
      <c r="E11160" s="387"/>
      <c r="F11160" s="389"/>
      <c r="G11160" s="389"/>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customHeight="1" x14ac:dyDescent="0.2">
      <c r="A11161" s="279"/>
      <c r="B11161" s="108"/>
      <c r="C11161" s="267" t="s">
        <v>604</v>
      </c>
      <c r="D11161" s="109"/>
      <c r="E11161" s="110"/>
      <c r="F11161" s="111"/>
      <c r="G11161" s="280"/>
    </row>
    <row r="11162" spans="1:123" s="218" customFormat="1"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1">
        <f>ROUND(E11162*F11162,2)</f>
        <v>0</v>
      </c>
    </row>
    <row r="11163" spans="1:123" s="218" customFormat="1"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1">
        <f t="shared" ref="G11163:G11175" si="3350">ROUND(E11163*F11163,2)</f>
        <v>0</v>
      </c>
    </row>
    <row r="11164" spans="1:123" s="218" customFormat="1" ht="24" customHeight="1" x14ac:dyDescent="0.2">
      <c r="A11164" s="213" t="str">
        <f t="shared" si="3346"/>
        <v/>
      </c>
      <c r="B11164" s="211" t="str">
        <f t="shared" si="3349"/>
        <v/>
      </c>
      <c r="C11164" s="212"/>
      <c r="D11164" s="213" t="str">
        <f t="shared" si="3347"/>
        <v/>
      </c>
      <c r="E11164" s="214"/>
      <c r="F11164" s="215">
        <f t="shared" si="3348"/>
        <v>0</v>
      </c>
      <c r="G11164" s="281">
        <f t="shared" si="3350"/>
        <v>0</v>
      </c>
    </row>
    <row r="11165" spans="1:123" s="218" customFormat="1" ht="24" customHeight="1" x14ac:dyDescent="0.2">
      <c r="A11165" s="213" t="str">
        <f t="shared" si="3346"/>
        <v/>
      </c>
      <c r="B11165" s="211" t="str">
        <f t="shared" si="3349"/>
        <v/>
      </c>
      <c r="C11165" s="212"/>
      <c r="D11165" s="213" t="str">
        <f t="shared" si="3347"/>
        <v/>
      </c>
      <c r="E11165" s="214"/>
      <c r="F11165" s="215">
        <f t="shared" si="3348"/>
        <v>0</v>
      </c>
      <c r="G11165" s="281">
        <f t="shared" si="3350"/>
        <v>0</v>
      </c>
    </row>
    <row r="11166" spans="1:123" s="218" customFormat="1" ht="24" customHeight="1" x14ac:dyDescent="0.2">
      <c r="A11166" s="213" t="str">
        <f t="shared" si="3346"/>
        <v/>
      </c>
      <c r="B11166" s="211" t="str">
        <f t="shared" si="3349"/>
        <v/>
      </c>
      <c r="C11166" s="212"/>
      <c r="D11166" s="213" t="str">
        <f t="shared" si="3347"/>
        <v/>
      </c>
      <c r="E11166" s="214"/>
      <c r="F11166" s="215">
        <f t="shared" si="3348"/>
        <v>0</v>
      </c>
      <c r="G11166" s="281">
        <f t="shared" si="3350"/>
        <v>0</v>
      </c>
    </row>
    <row r="11167" spans="1:123" s="218" customFormat="1" ht="24" customHeight="1" x14ac:dyDescent="0.2">
      <c r="A11167" s="213" t="str">
        <f t="shared" si="3346"/>
        <v/>
      </c>
      <c r="B11167" s="211" t="str">
        <f t="shared" si="3349"/>
        <v/>
      </c>
      <c r="C11167" s="212"/>
      <c r="D11167" s="213" t="str">
        <f t="shared" si="3347"/>
        <v/>
      </c>
      <c r="E11167" s="214"/>
      <c r="F11167" s="215">
        <f t="shared" si="3348"/>
        <v>0</v>
      </c>
      <c r="G11167" s="281">
        <f t="shared" si="3350"/>
        <v>0</v>
      </c>
    </row>
    <row r="11168" spans="1:123" s="218" customFormat="1" ht="24" customHeight="1" x14ac:dyDescent="0.2">
      <c r="A11168" s="213" t="str">
        <f t="shared" si="3346"/>
        <v/>
      </c>
      <c r="B11168" s="211" t="str">
        <f t="shared" si="3349"/>
        <v/>
      </c>
      <c r="C11168" s="212"/>
      <c r="D11168" s="213" t="str">
        <f t="shared" si="3347"/>
        <v/>
      </c>
      <c r="E11168" s="214"/>
      <c r="F11168" s="215">
        <f t="shared" si="3348"/>
        <v>0</v>
      </c>
      <c r="G11168" s="281">
        <f t="shared" si="3350"/>
        <v>0</v>
      </c>
    </row>
    <row r="11169" spans="1:7" s="218" customFormat="1" ht="24" customHeight="1" x14ac:dyDescent="0.2">
      <c r="A11169" s="213" t="str">
        <f t="shared" si="3346"/>
        <v/>
      </c>
      <c r="B11169" s="211" t="str">
        <f t="shared" si="3349"/>
        <v/>
      </c>
      <c r="C11169" s="212"/>
      <c r="D11169" s="213" t="str">
        <f t="shared" si="3347"/>
        <v/>
      </c>
      <c r="E11169" s="214"/>
      <c r="F11169" s="215">
        <f t="shared" si="3348"/>
        <v>0</v>
      </c>
      <c r="G11169" s="281">
        <f t="shared" si="3350"/>
        <v>0</v>
      </c>
    </row>
    <row r="11170" spans="1:7" s="218" customFormat="1" ht="24" customHeight="1" x14ac:dyDescent="0.2">
      <c r="A11170" s="213" t="str">
        <f t="shared" si="3346"/>
        <v/>
      </c>
      <c r="B11170" s="211" t="str">
        <f t="shared" si="3349"/>
        <v/>
      </c>
      <c r="C11170" s="212"/>
      <c r="D11170" s="213" t="str">
        <f t="shared" si="3347"/>
        <v/>
      </c>
      <c r="E11170" s="214"/>
      <c r="F11170" s="215">
        <f t="shared" si="3348"/>
        <v>0</v>
      </c>
      <c r="G11170" s="281">
        <f t="shared" si="3350"/>
        <v>0</v>
      </c>
    </row>
    <row r="11171" spans="1:7" s="218" customFormat="1" ht="24" customHeight="1" x14ac:dyDescent="0.2">
      <c r="A11171" s="213" t="str">
        <f t="shared" si="3346"/>
        <v/>
      </c>
      <c r="B11171" s="211" t="str">
        <f t="shared" si="3349"/>
        <v/>
      </c>
      <c r="C11171" s="212"/>
      <c r="D11171" s="213" t="str">
        <f t="shared" si="3347"/>
        <v/>
      </c>
      <c r="E11171" s="214"/>
      <c r="F11171" s="215">
        <f t="shared" si="3348"/>
        <v>0</v>
      </c>
      <c r="G11171" s="281">
        <f t="shared" si="3350"/>
        <v>0</v>
      </c>
    </row>
    <row r="11172" spans="1:7" s="218" customFormat="1" ht="24" customHeight="1" x14ac:dyDescent="0.2">
      <c r="A11172" s="213" t="str">
        <f t="shared" si="3346"/>
        <v/>
      </c>
      <c r="B11172" s="211" t="str">
        <f t="shared" si="3349"/>
        <v/>
      </c>
      <c r="C11172" s="212"/>
      <c r="D11172" s="213" t="str">
        <f t="shared" si="3347"/>
        <v/>
      </c>
      <c r="E11172" s="214"/>
      <c r="F11172" s="215">
        <f t="shared" si="3348"/>
        <v>0</v>
      </c>
      <c r="G11172" s="281">
        <f t="shared" si="3350"/>
        <v>0</v>
      </c>
    </row>
    <row r="11173" spans="1:7" s="218" customFormat="1" ht="24" customHeight="1" x14ac:dyDescent="0.2">
      <c r="A11173" s="213" t="str">
        <f t="shared" si="3346"/>
        <v/>
      </c>
      <c r="B11173" s="211" t="str">
        <f t="shared" si="3349"/>
        <v/>
      </c>
      <c r="C11173" s="212"/>
      <c r="D11173" s="213" t="str">
        <f t="shared" si="3347"/>
        <v/>
      </c>
      <c r="E11173" s="214"/>
      <c r="F11173" s="215">
        <f t="shared" si="3348"/>
        <v>0</v>
      </c>
      <c r="G11173" s="281">
        <f t="shared" si="3350"/>
        <v>0</v>
      </c>
    </row>
    <row r="11174" spans="1:7" s="218" customFormat="1" ht="24" customHeight="1" x14ac:dyDescent="0.2">
      <c r="A11174" s="213" t="str">
        <f t="shared" si="3346"/>
        <v/>
      </c>
      <c r="B11174" s="211" t="str">
        <f t="shared" si="3349"/>
        <v/>
      </c>
      <c r="C11174" s="212"/>
      <c r="D11174" s="213" t="str">
        <f t="shared" si="3347"/>
        <v/>
      </c>
      <c r="E11174" s="214"/>
      <c r="F11174" s="215">
        <f t="shared" si="3348"/>
        <v>0</v>
      </c>
      <c r="G11174" s="281">
        <f t="shared" si="3350"/>
        <v>0</v>
      </c>
    </row>
    <row r="11175" spans="1:7" s="218" customFormat="1" ht="24" customHeight="1" x14ac:dyDescent="0.2">
      <c r="A11175" s="213" t="str">
        <f t="shared" si="3346"/>
        <v/>
      </c>
      <c r="B11175" s="211" t="str">
        <f t="shared" si="3349"/>
        <v/>
      </c>
      <c r="C11175" s="212"/>
      <c r="D11175" s="213" t="str">
        <f t="shared" si="3347"/>
        <v/>
      </c>
      <c r="E11175" s="214"/>
      <c r="F11175" s="216">
        <f t="shared" si="3348"/>
        <v>0</v>
      </c>
      <c r="G11175" s="281">
        <f t="shared" si="3350"/>
        <v>0</v>
      </c>
    </row>
    <row r="11176" spans="1:7" ht="24" customHeight="1" x14ac:dyDescent="0.2">
      <c r="A11176" s="282"/>
      <c r="B11176" s="95"/>
      <c r="C11176" s="95"/>
      <c r="D11176" s="101"/>
      <c r="E11176" s="102"/>
      <c r="F11176" s="268" t="s">
        <v>31</v>
      </c>
      <c r="G11176" s="283">
        <f>SUBTOTAL(9,G11162:G11175)</f>
        <v>0</v>
      </c>
    </row>
    <row r="11177" spans="1:7" ht="24" customHeight="1" x14ac:dyDescent="0.2">
      <c r="A11177" s="282"/>
      <c r="B11177" s="95"/>
      <c r="C11177" s="266" t="s">
        <v>605</v>
      </c>
      <c r="D11177" s="101"/>
      <c r="E11177" s="102"/>
      <c r="F11177" s="103"/>
      <c r="G11177" s="284"/>
    </row>
    <row r="11178" spans="1:7" s="218" customFormat="1"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1">
        <f>ROUND(E11178*F11178,2)</f>
        <v>0</v>
      </c>
    </row>
    <row r="11179" spans="1:7" s="218" customFormat="1" ht="24" customHeight="1" x14ac:dyDescent="0.2">
      <c r="A11179" s="213" t="str">
        <f t="shared" si="3351"/>
        <v/>
      </c>
      <c r="B11179" s="211">
        <f t="shared" si="3352"/>
        <v>0</v>
      </c>
      <c r="C11179" s="212"/>
      <c r="D11179" s="213" t="str">
        <f t="shared" si="3353"/>
        <v/>
      </c>
      <c r="E11179" s="214"/>
      <c r="F11179" s="217">
        <f t="shared" si="3354"/>
        <v>0</v>
      </c>
      <c r="G11179" s="281">
        <f>ROUND(E11179*F11179,2)</f>
        <v>0</v>
      </c>
    </row>
    <row r="11180" spans="1:7" s="218" customFormat="1" ht="24" customHeight="1" x14ac:dyDescent="0.2">
      <c r="A11180" s="213" t="str">
        <f t="shared" si="3351"/>
        <v/>
      </c>
      <c r="B11180" s="211">
        <f t="shared" si="3352"/>
        <v>0</v>
      </c>
      <c r="C11180" s="212"/>
      <c r="D11180" s="213" t="str">
        <f t="shared" si="3353"/>
        <v/>
      </c>
      <c r="E11180" s="214"/>
      <c r="F11180" s="217">
        <f t="shared" si="3354"/>
        <v>0</v>
      </c>
      <c r="G11180" s="281">
        <f t="shared" ref="G11180:G11185" si="3355">ROUND(E11180*F11180,2)</f>
        <v>0</v>
      </c>
    </row>
    <row r="11181" spans="1:7" s="218" customFormat="1" ht="24" customHeight="1" x14ac:dyDescent="0.2">
      <c r="A11181" s="213" t="str">
        <f t="shared" si="3351"/>
        <v/>
      </c>
      <c r="B11181" s="211">
        <f t="shared" si="3352"/>
        <v>0</v>
      </c>
      <c r="C11181" s="212"/>
      <c r="D11181" s="213" t="str">
        <f t="shared" si="3353"/>
        <v/>
      </c>
      <c r="E11181" s="214"/>
      <c r="F11181" s="217">
        <f t="shared" si="3354"/>
        <v>0</v>
      </c>
      <c r="G11181" s="281">
        <f t="shared" si="3355"/>
        <v>0</v>
      </c>
    </row>
    <row r="11182" spans="1:7" s="218" customFormat="1" ht="24" customHeight="1" x14ac:dyDescent="0.2">
      <c r="A11182" s="213" t="str">
        <f t="shared" si="3351"/>
        <v/>
      </c>
      <c r="B11182" s="211">
        <f t="shared" si="3352"/>
        <v>0</v>
      </c>
      <c r="C11182" s="212"/>
      <c r="D11182" s="213" t="str">
        <f t="shared" si="3353"/>
        <v/>
      </c>
      <c r="E11182" s="214"/>
      <c r="F11182" s="215">
        <f t="shared" si="3354"/>
        <v>0</v>
      </c>
      <c r="G11182" s="281">
        <f t="shared" si="3355"/>
        <v>0</v>
      </c>
    </row>
    <row r="11183" spans="1:7" s="218" customFormat="1" ht="24" customHeight="1" x14ac:dyDescent="0.2">
      <c r="A11183" s="213" t="str">
        <f t="shared" si="3351"/>
        <v/>
      </c>
      <c r="B11183" s="211">
        <f t="shared" si="3352"/>
        <v>0</v>
      </c>
      <c r="C11183" s="212"/>
      <c r="D11183" s="213" t="str">
        <f t="shared" si="3353"/>
        <v/>
      </c>
      <c r="E11183" s="214"/>
      <c r="F11183" s="215">
        <f t="shared" si="3354"/>
        <v>0</v>
      </c>
      <c r="G11183" s="281">
        <f t="shared" si="3355"/>
        <v>0</v>
      </c>
    </row>
    <row r="11184" spans="1:7" s="218" customFormat="1" ht="24" customHeight="1" x14ac:dyDescent="0.2">
      <c r="A11184" s="213" t="str">
        <f t="shared" si="3351"/>
        <v/>
      </c>
      <c r="B11184" s="211">
        <f t="shared" si="3352"/>
        <v>0</v>
      </c>
      <c r="C11184" s="212"/>
      <c r="D11184" s="213" t="str">
        <f t="shared" si="3353"/>
        <v/>
      </c>
      <c r="E11184" s="214"/>
      <c r="F11184" s="215">
        <f t="shared" si="3354"/>
        <v>0</v>
      </c>
      <c r="G11184" s="281">
        <f t="shared" si="3355"/>
        <v>0</v>
      </c>
    </row>
    <row r="11185" spans="1:7" s="218" customFormat="1" ht="24" customHeight="1" x14ac:dyDescent="0.2">
      <c r="A11185" s="213" t="str">
        <f t="shared" si="3351"/>
        <v/>
      </c>
      <c r="B11185" s="211">
        <f t="shared" si="3352"/>
        <v>0</v>
      </c>
      <c r="C11185" s="212"/>
      <c r="D11185" s="213" t="str">
        <f t="shared" si="3353"/>
        <v/>
      </c>
      <c r="E11185" s="214"/>
      <c r="F11185" s="215">
        <f t="shared" si="3354"/>
        <v>0</v>
      </c>
      <c r="G11185" s="281">
        <f t="shared" si="3355"/>
        <v>0</v>
      </c>
    </row>
    <row r="11186" spans="1:7" ht="24" customHeight="1" x14ac:dyDescent="0.2">
      <c r="A11186" s="282"/>
      <c r="B11186" s="95"/>
      <c r="C11186" s="95"/>
      <c r="D11186" s="101"/>
      <c r="E11186" s="102"/>
      <c r="F11186" s="268" t="s">
        <v>32</v>
      </c>
      <c r="G11186" s="283">
        <f>SUBTOTAL(9,G11178:G11185)</f>
        <v>0</v>
      </c>
    </row>
    <row r="11187" spans="1:7" ht="24" customHeight="1" x14ac:dyDescent="0.2">
      <c r="A11187" s="282"/>
      <c r="B11187" s="95"/>
      <c r="C11187" s="266" t="s">
        <v>606</v>
      </c>
      <c r="D11187" s="101"/>
      <c r="E11187" s="102"/>
      <c r="F11187" s="103"/>
      <c r="G11187" s="284"/>
    </row>
    <row r="11188" spans="1:7" s="218" customFormat="1"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1">
        <f t="shared" ref="G11188:G11196" si="3360">ROUND(E11188*F11188,2)</f>
        <v>0</v>
      </c>
    </row>
    <row r="11189" spans="1:7" s="218" customFormat="1" ht="24" customHeight="1" x14ac:dyDescent="0.2">
      <c r="A11189" s="213" t="str">
        <f t="shared" si="3356"/>
        <v/>
      </c>
      <c r="B11189" s="211" t="str">
        <f t="shared" si="3357"/>
        <v/>
      </c>
      <c r="C11189" s="212"/>
      <c r="D11189" s="213" t="str">
        <f t="shared" si="3358"/>
        <v/>
      </c>
      <c r="E11189" s="214"/>
      <c r="F11189" s="215">
        <f t="shared" si="3359"/>
        <v>0</v>
      </c>
      <c r="G11189" s="281">
        <f t="shared" si="3360"/>
        <v>0</v>
      </c>
    </row>
    <row r="11190" spans="1:7" s="218" customFormat="1" ht="24" customHeight="1" x14ac:dyDescent="0.2">
      <c r="A11190" s="213" t="str">
        <f t="shared" si="3356"/>
        <v/>
      </c>
      <c r="B11190" s="211" t="str">
        <f t="shared" si="3357"/>
        <v/>
      </c>
      <c r="C11190" s="212"/>
      <c r="D11190" s="213" t="str">
        <f t="shared" si="3358"/>
        <v/>
      </c>
      <c r="E11190" s="214"/>
      <c r="F11190" s="215">
        <f t="shared" si="3359"/>
        <v>0</v>
      </c>
      <c r="G11190" s="281">
        <f t="shared" si="3360"/>
        <v>0</v>
      </c>
    </row>
    <row r="11191" spans="1:7" s="218" customFormat="1" ht="24" customHeight="1" x14ac:dyDescent="0.2">
      <c r="A11191" s="213" t="str">
        <f t="shared" si="3356"/>
        <v/>
      </c>
      <c r="B11191" s="211" t="str">
        <f t="shared" si="3357"/>
        <v/>
      </c>
      <c r="C11191" s="212"/>
      <c r="D11191" s="213" t="str">
        <f t="shared" si="3358"/>
        <v/>
      </c>
      <c r="E11191" s="214"/>
      <c r="F11191" s="215">
        <f t="shared" si="3359"/>
        <v>0</v>
      </c>
      <c r="G11191" s="281">
        <f t="shared" si="3360"/>
        <v>0</v>
      </c>
    </row>
    <row r="11192" spans="1:7" s="218" customFormat="1" ht="24" customHeight="1" x14ac:dyDescent="0.2">
      <c r="A11192" s="213" t="str">
        <f t="shared" si="3356"/>
        <v/>
      </c>
      <c r="B11192" s="211" t="str">
        <f t="shared" si="3357"/>
        <v/>
      </c>
      <c r="C11192" s="212"/>
      <c r="D11192" s="213" t="str">
        <f t="shared" si="3358"/>
        <v/>
      </c>
      <c r="E11192" s="214"/>
      <c r="F11192" s="215">
        <f t="shared" si="3359"/>
        <v>0</v>
      </c>
      <c r="G11192" s="281">
        <f t="shared" si="3360"/>
        <v>0</v>
      </c>
    </row>
    <row r="11193" spans="1:7" s="218" customFormat="1" ht="24" customHeight="1" x14ac:dyDescent="0.2">
      <c r="A11193" s="213" t="str">
        <f t="shared" si="3356"/>
        <v/>
      </c>
      <c r="B11193" s="211" t="str">
        <f t="shared" si="3357"/>
        <v/>
      </c>
      <c r="C11193" s="212"/>
      <c r="D11193" s="213" t="str">
        <f t="shared" si="3358"/>
        <v/>
      </c>
      <c r="E11193" s="214"/>
      <c r="F11193" s="215">
        <f t="shared" si="3359"/>
        <v>0</v>
      </c>
      <c r="G11193" s="281">
        <f t="shared" si="3360"/>
        <v>0</v>
      </c>
    </row>
    <row r="11194" spans="1:7" s="218" customFormat="1" ht="24" customHeight="1" x14ac:dyDescent="0.2">
      <c r="A11194" s="213" t="str">
        <f t="shared" si="3356"/>
        <v/>
      </c>
      <c r="B11194" s="211" t="str">
        <f t="shared" si="3357"/>
        <v/>
      </c>
      <c r="C11194" s="212"/>
      <c r="D11194" s="213" t="str">
        <f t="shared" si="3358"/>
        <v/>
      </c>
      <c r="E11194" s="214"/>
      <c r="F11194" s="215">
        <f t="shared" si="3359"/>
        <v>0</v>
      </c>
      <c r="G11194" s="281">
        <f t="shared" si="3360"/>
        <v>0</v>
      </c>
    </row>
    <row r="11195" spans="1:7" s="218" customFormat="1" ht="24" customHeight="1" x14ac:dyDescent="0.2">
      <c r="A11195" s="213" t="str">
        <f t="shared" si="3356"/>
        <v/>
      </c>
      <c r="B11195" s="211" t="str">
        <f t="shared" si="3357"/>
        <v/>
      </c>
      <c r="C11195" s="212"/>
      <c r="D11195" s="213" t="str">
        <f t="shared" si="3358"/>
        <v/>
      </c>
      <c r="E11195" s="214"/>
      <c r="F11195" s="215">
        <f t="shared" si="3359"/>
        <v>0</v>
      </c>
      <c r="G11195" s="281">
        <f t="shared" si="3360"/>
        <v>0</v>
      </c>
    </row>
    <row r="11196" spans="1:7" s="218" customFormat="1" ht="24" customHeight="1" x14ac:dyDescent="0.2">
      <c r="A11196" s="213" t="str">
        <f t="shared" si="3356"/>
        <v/>
      </c>
      <c r="B11196" s="211" t="str">
        <f t="shared" si="3357"/>
        <v/>
      </c>
      <c r="C11196" s="212"/>
      <c r="D11196" s="213" t="str">
        <f t="shared" si="3358"/>
        <v/>
      </c>
      <c r="E11196" s="214"/>
      <c r="F11196" s="215">
        <f t="shared" si="3359"/>
        <v>0</v>
      </c>
      <c r="G11196" s="281">
        <f t="shared" si="3360"/>
        <v>0</v>
      </c>
    </row>
    <row r="11197" spans="1:7" ht="24" customHeight="1" x14ac:dyDescent="0.2">
      <c r="A11197" s="285"/>
      <c r="B11197" s="101"/>
      <c r="C11197" s="95"/>
      <c r="D11197" s="101"/>
      <c r="E11197" s="102"/>
      <c r="F11197" s="268" t="s">
        <v>33</v>
      </c>
      <c r="G11197" s="283">
        <f>SUBTOTAL(9,G11188:G11196)</f>
        <v>0</v>
      </c>
    </row>
    <row r="11198" spans="1:7" ht="24" customHeight="1" x14ac:dyDescent="0.2">
      <c r="A11198" s="286"/>
      <c r="B11198" s="101"/>
      <c r="C11198" s="95"/>
      <c r="D11198" s="101"/>
      <c r="E11198" s="102"/>
      <c r="F11198" s="103"/>
      <c r="G11198" s="284"/>
    </row>
    <row r="11199" spans="1:7" ht="24" customHeight="1" x14ac:dyDescent="0.2">
      <c r="A11199" s="287" t="str">
        <f>B11157</f>
        <v/>
      </c>
      <c r="B11199" s="288" t="str">
        <f>C11157</f>
        <v/>
      </c>
      <c r="C11199" s="109"/>
      <c r="D11199" s="109" t="s">
        <v>34</v>
      </c>
      <c r="E11199" s="110"/>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7" t="str">
        <f>Comitente</f>
        <v>CA.ME. SAN JUAN SOCIEDAD DEL ESTADO</v>
      </c>
      <c r="C11202" s="92"/>
      <c r="D11202" s="98"/>
      <c r="E11202" s="98"/>
      <c r="F11202" s="99"/>
      <c r="G11202" s="273"/>
    </row>
    <row r="11203" spans="1:123" ht="24" customHeight="1" x14ac:dyDescent="0.2">
      <c r="A11203" s="272" t="s">
        <v>603</v>
      </c>
      <c r="B11203" s="97">
        <f>Contratista</f>
        <v>0</v>
      </c>
      <c r="C11203" s="93"/>
      <c r="D11203" s="93"/>
      <c r="E11203" s="93"/>
      <c r="F11203" s="100"/>
      <c r="G11203" s="274"/>
    </row>
    <row r="11204" spans="1:123" ht="24" customHeight="1" x14ac:dyDescent="0.2">
      <c r="A11204" s="272" t="s">
        <v>24</v>
      </c>
      <c r="B11204" s="97" t="str">
        <f>Obra</f>
        <v>CIERRE PERIMETRAL - OBRA CIVIL Ca.Me. SAN JUAN S.E.</v>
      </c>
      <c r="C11204" s="93"/>
      <c r="D11204" s="93"/>
      <c r="E11204" s="93"/>
      <c r="F11204" s="100" t="s">
        <v>38</v>
      </c>
      <c r="G11204" s="275">
        <f>Fecha_Base</f>
        <v>44711</v>
      </c>
    </row>
    <row r="11205" spans="1:123" ht="24" customHeight="1" x14ac:dyDescent="0.2">
      <c r="A11205" s="276" t="s">
        <v>601</v>
      </c>
      <c r="B11205" s="94" t="str">
        <f>Ubicación</f>
        <v>DEPARTAMENTO SARMIENTO</v>
      </c>
      <c r="C11205" s="94"/>
      <c r="D11205" s="101"/>
      <c r="E11205" s="102"/>
      <c r="F11205" s="103"/>
      <c r="G11205" s="277"/>
    </row>
    <row r="11206" spans="1:123" ht="24" customHeight="1" x14ac:dyDescent="0.2">
      <c r="A11206" s="276" t="s">
        <v>39</v>
      </c>
      <c r="B11206" s="104" t="str">
        <f>IFERROR(VALUE(LEFT(B11207,FIND(".",B11207)-1)),"")</f>
        <v/>
      </c>
      <c r="C11206" s="95" t="str">
        <f>IFERROR(VLOOKUP(B11206,Tabla_CyP,2,FALSE),"")</f>
        <v/>
      </c>
      <c r="D11206" s="95"/>
      <c r="E11206" s="102"/>
      <c r="F11206" s="103"/>
      <c r="G11206" s="277"/>
    </row>
    <row r="11207" spans="1:123" ht="24" customHeight="1" x14ac:dyDescent="0.2">
      <c r="A11207" s="276" t="s">
        <v>25</v>
      </c>
      <c r="B11207" s="105" t="str">
        <f>IFERROR(VLOOKUP(COUNTIF($A$1:A11207,"ANALISIS DE PRECIOS"),Tabla_NumeroItem,2,FALSE),"")</f>
        <v/>
      </c>
      <c r="C11207" s="95" t="str">
        <f>IFERROR(VLOOKUP(B11207,Tabla_CyP,2,FALSE),"")</f>
        <v/>
      </c>
      <c r="D11207" s="101"/>
      <c r="E11207" s="102"/>
      <c r="F11207" s="100" t="s">
        <v>26</v>
      </c>
      <c r="G11207" s="278" t="str">
        <f>IFERROR(VLOOKUP(B11207,Tabla_CyP,4,FALSE),"")</f>
        <v/>
      </c>
    </row>
    <row r="11208" spans="1:123" ht="24" customHeight="1" x14ac:dyDescent="0.2">
      <c r="A11208" s="276"/>
      <c r="B11208" s="94"/>
      <c r="C11208" s="95"/>
      <c r="D11208" s="101"/>
      <c r="E11208" s="102"/>
      <c r="F11208" s="103"/>
      <c r="G11208" s="277"/>
    </row>
    <row r="11209" spans="1:123" ht="24" customHeight="1" x14ac:dyDescent="0.2">
      <c r="A11209" s="378" t="s">
        <v>507</v>
      </c>
      <c r="B11209" s="379"/>
      <c r="C11209" s="380" t="s">
        <v>0</v>
      </c>
      <c r="D11209" s="380" t="s">
        <v>27</v>
      </c>
      <c r="E11209" s="386" t="s">
        <v>28</v>
      </c>
      <c r="F11209" s="388" t="s">
        <v>29</v>
      </c>
      <c r="G11209" s="388" t="s">
        <v>30</v>
      </c>
    </row>
    <row r="11210" spans="1:123" s="107" customFormat="1" ht="24" customHeight="1" x14ac:dyDescent="0.2">
      <c r="A11210" s="106" t="s">
        <v>508</v>
      </c>
      <c r="B11210" s="106" t="s">
        <v>509</v>
      </c>
      <c r="C11210" s="381"/>
      <c r="D11210" s="381"/>
      <c r="E11210" s="387"/>
      <c r="F11210" s="389"/>
      <c r="G11210" s="389"/>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customHeight="1" x14ac:dyDescent="0.2">
      <c r="A11211" s="279"/>
      <c r="B11211" s="108"/>
      <c r="C11211" s="267" t="s">
        <v>604</v>
      </c>
      <c r="D11211" s="109"/>
      <c r="E11211" s="110"/>
      <c r="F11211" s="111"/>
      <c r="G11211" s="280"/>
    </row>
    <row r="11212" spans="1:123" s="218" customFormat="1"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1">
        <f>ROUND(E11212*F11212,2)</f>
        <v>0</v>
      </c>
    </row>
    <row r="11213" spans="1:123" s="218" customFormat="1"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1">
        <f t="shared" ref="G11213:G11225" si="3365">ROUND(E11213*F11213,2)</f>
        <v>0</v>
      </c>
    </row>
    <row r="11214" spans="1:123" s="218" customFormat="1" ht="24" customHeight="1" x14ac:dyDescent="0.2">
      <c r="A11214" s="213" t="str">
        <f t="shared" si="3361"/>
        <v/>
      </c>
      <c r="B11214" s="211" t="str">
        <f t="shared" si="3364"/>
        <v/>
      </c>
      <c r="C11214" s="212"/>
      <c r="D11214" s="213" t="str">
        <f t="shared" si="3362"/>
        <v/>
      </c>
      <c r="E11214" s="214"/>
      <c r="F11214" s="215">
        <f t="shared" si="3363"/>
        <v>0</v>
      </c>
      <c r="G11214" s="281">
        <f t="shared" si="3365"/>
        <v>0</v>
      </c>
    </row>
    <row r="11215" spans="1:123" s="218" customFormat="1" ht="24" customHeight="1" x14ac:dyDescent="0.2">
      <c r="A11215" s="213" t="str">
        <f t="shared" si="3361"/>
        <v/>
      </c>
      <c r="B11215" s="211" t="str">
        <f t="shared" si="3364"/>
        <v/>
      </c>
      <c r="C11215" s="212"/>
      <c r="D11215" s="213" t="str">
        <f t="shared" si="3362"/>
        <v/>
      </c>
      <c r="E11215" s="214"/>
      <c r="F11215" s="215">
        <f t="shared" si="3363"/>
        <v>0</v>
      </c>
      <c r="G11215" s="281">
        <f t="shared" si="3365"/>
        <v>0</v>
      </c>
    </row>
    <row r="11216" spans="1:123" s="218" customFormat="1" ht="24" customHeight="1" x14ac:dyDescent="0.2">
      <c r="A11216" s="213" t="str">
        <f t="shared" si="3361"/>
        <v/>
      </c>
      <c r="B11216" s="211" t="str">
        <f t="shared" si="3364"/>
        <v/>
      </c>
      <c r="C11216" s="212"/>
      <c r="D11216" s="213" t="str">
        <f t="shared" si="3362"/>
        <v/>
      </c>
      <c r="E11216" s="214"/>
      <c r="F11216" s="215">
        <f t="shared" si="3363"/>
        <v>0</v>
      </c>
      <c r="G11216" s="281">
        <f t="shared" si="3365"/>
        <v>0</v>
      </c>
    </row>
    <row r="11217" spans="1:7" s="218" customFormat="1" ht="24" customHeight="1" x14ac:dyDescent="0.2">
      <c r="A11217" s="213" t="str">
        <f t="shared" si="3361"/>
        <v/>
      </c>
      <c r="B11217" s="211" t="str">
        <f t="shared" si="3364"/>
        <v/>
      </c>
      <c r="C11217" s="212"/>
      <c r="D11217" s="213" t="str">
        <f t="shared" si="3362"/>
        <v/>
      </c>
      <c r="E11217" s="214"/>
      <c r="F11217" s="215">
        <f t="shared" si="3363"/>
        <v>0</v>
      </c>
      <c r="G11217" s="281">
        <f t="shared" si="3365"/>
        <v>0</v>
      </c>
    </row>
    <row r="11218" spans="1:7" s="218" customFormat="1" ht="24" customHeight="1" x14ac:dyDescent="0.2">
      <c r="A11218" s="213" t="str">
        <f t="shared" si="3361"/>
        <v/>
      </c>
      <c r="B11218" s="211" t="str">
        <f t="shared" si="3364"/>
        <v/>
      </c>
      <c r="C11218" s="212"/>
      <c r="D11218" s="213" t="str">
        <f t="shared" si="3362"/>
        <v/>
      </c>
      <c r="E11218" s="214"/>
      <c r="F11218" s="215">
        <f t="shared" si="3363"/>
        <v>0</v>
      </c>
      <c r="G11218" s="281">
        <f t="shared" si="3365"/>
        <v>0</v>
      </c>
    </row>
    <row r="11219" spans="1:7" s="218" customFormat="1" ht="24" customHeight="1" x14ac:dyDescent="0.2">
      <c r="A11219" s="213" t="str">
        <f t="shared" si="3361"/>
        <v/>
      </c>
      <c r="B11219" s="211" t="str">
        <f t="shared" si="3364"/>
        <v/>
      </c>
      <c r="C11219" s="212"/>
      <c r="D11219" s="213" t="str">
        <f t="shared" si="3362"/>
        <v/>
      </c>
      <c r="E11219" s="214"/>
      <c r="F11219" s="215">
        <f t="shared" si="3363"/>
        <v>0</v>
      </c>
      <c r="G11219" s="281">
        <f t="shared" si="3365"/>
        <v>0</v>
      </c>
    </row>
    <row r="11220" spans="1:7" s="218" customFormat="1" ht="24" customHeight="1" x14ac:dyDescent="0.2">
      <c r="A11220" s="213" t="str">
        <f t="shared" si="3361"/>
        <v/>
      </c>
      <c r="B11220" s="211" t="str">
        <f t="shared" si="3364"/>
        <v/>
      </c>
      <c r="C11220" s="212"/>
      <c r="D11220" s="213" t="str">
        <f t="shared" si="3362"/>
        <v/>
      </c>
      <c r="E11220" s="214"/>
      <c r="F11220" s="215">
        <f t="shared" si="3363"/>
        <v>0</v>
      </c>
      <c r="G11220" s="281">
        <f t="shared" si="3365"/>
        <v>0</v>
      </c>
    </row>
    <row r="11221" spans="1:7" s="218" customFormat="1" ht="24" customHeight="1" x14ac:dyDescent="0.2">
      <c r="A11221" s="213" t="str">
        <f t="shared" si="3361"/>
        <v/>
      </c>
      <c r="B11221" s="211" t="str">
        <f t="shared" si="3364"/>
        <v/>
      </c>
      <c r="C11221" s="212"/>
      <c r="D11221" s="213" t="str">
        <f t="shared" si="3362"/>
        <v/>
      </c>
      <c r="E11221" s="214"/>
      <c r="F11221" s="215">
        <f t="shared" si="3363"/>
        <v>0</v>
      </c>
      <c r="G11221" s="281">
        <f t="shared" si="3365"/>
        <v>0</v>
      </c>
    </row>
    <row r="11222" spans="1:7" s="218" customFormat="1" ht="24" customHeight="1" x14ac:dyDescent="0.2">
      <c r="A11222" s="213" t="str">
        <f t="shared" si="3361"/>
        <v/>
      </c>
      <c r="B11222" s="211" t="str">
        <f t="shared" si="3364"/>
        <v/>
      </c>
      <c r="C11222" s="212"/>
      <c r="D11222" s="213" t="str">
        <f t="shared" si="3362"/>
        <v/>
      </c>
      <c r="E11222" s="214"/>
      <c r="F11222" s="215">
        <f t="shared" si="3363"/>
        <v>0</v>
      </c>
      <c r="G11222" s="281">
        <f t="shared" si="3365"/>
        <v>0</v>
      </c>
    </row>
    <row r="11223" spans="1:7" s="218" customFormat="1" ht="24" customHeight="1" x14ac:dyDescent="0.2">
      <c r="A11223" s="213" t="str">
        <f t="shared" si="3361"/>
        <v/>
      </c>
      <c r="B11223" s="211" t="str">
        <f t="shared" si="3364"/>
        <v/>
      </c>
      <c r="C11223" s="212"/>
      <c r="D11223" s="213" t="str">
        <f t="shared" si="3362"/>
        <v/>
      </c>
      <c r="E11223" s="214"/>
      <c r="F11223" s="215">
        <f t="shared" si="3363"/>
        <v>0</v>
      </c>
      <c r="G11223" s="281">
        <f t="shared" si="3365"/>
        <v>0</v>
      </c>
    </row>
    <row r="11224" spans="1:7" s="218" customFormat="1" ht="24" customHeight="1" x14ac:dyDescent="0.2">
      <c r="A11224" s="213" t="str">
        <f t="shared" si="3361"/>
        <v/>
      </c>
      <c r="B11224" s="211" t="str">
        <f t="shared" si="3364"/>
        <v/>
      </c>
      <c r="C11224" s="212"/>
      <c r="D11224" s="213" t="str">
        <f t="shared" si="3362"/>
        <v/>
      </c>
      <c r="E11224" s="214"/>
      <c r="F11224" s="215">
        <f t="shared" si="3363"/>
        <v>0</v>
      </c>
      <c r="G11224" s="281">
        <f t="shared" si="3365"/>
        <v>0</v>
      </c>
    </row>
    <row r="11225" spans="1:7" s="218" customFormat="1" ht="24" customHeight="1" x14ac:dyDescent="0.2">
      <c r="A11225" s="213" t="str">
        <f t="shared" si="3361"/>
        <v/>
      </c>
      <c r="B11225" s="211" t="str">
        <f t="shared" si="3364"/>
        <v/>
      </c>
      <c r="C11225" s="212"/>
      <c r="D11225" s="213" t="str">
        <f t="shared" si="3362"/>
        <v/>
      </c>
      <c r="E11225" s="214"/>
      <c r="F11225" s="216">
        <f t="shared" si="3363"/>
        <v>0</v>
      </c>
      <c r="G11225" s="281">
        <f t="shared" si="3365"/>
        <v>0</v>
      </c>
    </row>
    <row r="11226" spans="1:7" ht="24" customHeight="1" x14ac:dyDescent="0.2">
      <c r="A11226" s="282"/>
      <c r="B11226" s="95"/>
      <c r="C11226" s="95"/>
      <c r="D11226" s="101"/>
      <c r="E11226" s="102"/>
      <c r="F11226" s="268" t="s">
        <v>31</v>
      </c>
      <c r="G11226" s="283">
        <f>SUBTOTAL(9,G11212:G11225)</f>
        <v>0</v>
      </c>
    </row>
    <row r="11227" spans="1:7" ht="24" customHeight="1" x14ac:dyDescent="0.2">
      <c r="A11227" s="282"/>
      <c r="B11227" s="95"/>
      <c r="C11227" s="266" t="s">
        <v>605</v>
      </c>
      <c r="D11227" s="101"/>
      <c r="E11227" s="102"/>
      <c r="F11227" s="103"/>
      <c r="G11227" s="284"/>
    </row>
    <row r="11228" spans="1:7" s="218" customFormat="1"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1">
        <f>ROUND(E11228*F11228,2)</f>
        <v>0</v>
      </c>
    </row>
    <row r="11229" spans="1:7" s="218" customFormat="1" ht="24" customHeight="1" x14ac:dyDescent="0.2">
      <c r="A11229" s="213" t="str">
        <f t="shared" si="3366"/>
        <v/>
      </c>
      <c r="B11229" s="211">
        <f t="shared" si="3367"/>
        <v>0</v>
      </c>
      <c r="C11229" s="212"/>
      <c r="D11229" s="213" t="str">
        <f t="shared" si="3368"/>
        <v/>
      </c>
      <c r="E11229" s="214"/>
      <c r="F11229" s="217">
        <f t="shared" si="3369"/>
        <v>0</v>
      </c>
      <c r="G11229" s="281">
        <f>ROUND(E11229*F11229,2)</f>
        <v>0</v>
      </c>
    </row>
    <row r="11230" spans="1:7" s="218" customFormat="1" ht="24" customHeight="1" x14ac:dyDescent="0.2">
      <c r="A11230" s="213" t="str">
        <f t="shared" si="3366"/>
        <v/>
      </c>
      <c r="B11230" s="211">
        <f t="shared" si="3367"/>
        <v>0</v>
      </c>
      <c r="C11230" s="212"/>
      <c r="D11230" s="213" t="str">
        <f t="shared" si="3368"/>
        <v/>
      </c>
      <c r="E11230" s="214"/>
      <c r="F11230" s="217">
        <f t="shared" si="3369"/>
        <v>0</v>
      </c>
      <c r="G11230" s="281">
        <f t="shared" ref="G11230:G11235" si="3370">ROUND(E11230*F11230,2)</f>
        <v>0</v>
      </c>
    </row>
    <row r="11231" spans="1:7" s="218" customFormat="1" ht="24" customHeight="1" x14ac:dyDescent="0.2">
      <c r="A11231" s="213" t="str">
        <f t="shared" si="3366"/>
        <v/>
      </c>
      <c r="B11231" s="211">
        <f t="shared" si="3367"/>
        <v>0</v>
      </c>
      <c r="C11231" s="212"/>
      <c r="D11231" s="213" t="str">
        <f t="shared" si="3368"/>
        <v/>
      </c>
      <c r="E11231" s="214"/>
      <c r="F11231" s="217">
        <f t="shared" si="3369"/>
        <v>0</v>
      </c>
      <c r="G11231" s="281">
        <f t="shared" si="3370"/>
        <v>0</v>
      </c>
    </row>
    <row r="11232" spans="1:7" s="218" customFormat="1" ht="24" customHeight="1" x14ac:dyDescent="0.2">
      <c r="A11232" s="213" t="str">
        <f t="shared" si="3366"/>
        <v/>
      </c>
      <c r="B11232" s="211">
        <f t="shared" si="3367"/>
        <v>0</v>
      </c>
      <c r="C11232" s="212"/>
      <c r="D11232" s="213" t="str">
        <f t="shared" si="3368"/>
        <v/>
      </c>
      <c r="E11232" s="214"/>
      <c r="F11232" s="215">
        <f t="shared" si="3369"/>
        <v>0</v>
      </c>
      <c r="G11232" s="281">
        <f t="shared" si="3370"/>
        <v>0</v>
      </c>
    </row>
    <row r="11233" spans="1:7" s="218" customFormat="1" ht="24" customHeight="1" x14ac:dyDescent="0.2">
      <c r="A11233" s="213" t="str">
        <f t="shared" si="3366"/>
        <v/>
      </c>
      <c r="B11233" s="211">
        <f t="shared" si="3367"/>
        <v>0</v>
      </c>
      <c r="C11233" s="212"/>
      <c r="D11233" s="213" t="str">
        <f t="shared" si="3368"/>
        <v/>
      </c>
      <c r="E11233" s="214"/>
      <c r="F11233" s="215">
        <f t="shared" si="3369"/>
        <v>0</v>
      </c>
      <c r="G11233" s="281">
        <f t="shared" si="3370"/>
        <v>0</v>
      </c>
    </row>
    <row r="11234" spans="1:7" s="218" customFormat="1" ht="24" customHeight="1" x14ac:dyDescent="0.2">
      <c r="A11234" s="213" t="str">
        <f t="shared" si="3366"/>
        <v/>
      </c>
      <c r="B11234" s="211">
        <f t="shared" si="3367"/>
        <v>0</v>
      </c>
      <c r="C11234" s="212"/>
      <c r="D11234" s="213" t="str">
        <f t="shared" si="3368"/>
        <v/>
      </c>
      <c r="E11234" s="214"/>
      <c r="F11234" s="215">
        <f t="shared" si="3369"/>
        <v>0</v>
      </c>
      <c r="G11234" s="281">
        <f t="shared" si="3370"/>
        <v>0</v>
      </c>
    </row>
    <row r="11235" spans="1:7" s="218" customFormat="1" ht="24" customHeight="1" x14ac:dyDescent="0.2">
      <c r="A11235" s="213" t="str">
        <f t="shared" si="3366"/>
        <v/>
      </c>
      <c r="B11235" s="211">
        <f t="shared" si="3367"/>
        <v>0</v>
      </c>
      <c r="C11235" s="212"/>
      <c r="D11235" s="213" t="str">
        <f t="shared" si="3368"/>
        <v/>
      </c>
      <c r="E11235" s="214"/>
      <c r="F11235" s="215">
        <f t="shared" si="3369"/>
        <v>0</v>
      </c>
      <c r="G11235" s="281">
        <f t="shared" si="3370"/>
        <v>0</v>
      </c>
    </row>
    <row r="11236" spans="1:7" ht="24" customHeight="1" x14ac:dyDescent="0.2">
      <c r="A11236" s="282"/>
      <c r="B11236" s="95"/>
      <c r="C11236" s="95"/>
      <c r="D11236" s="101"/>
      <c r="E11236" s="102"/>
      <c r="F11236" s="268" t="s">
        <v>32</v>
      </c>
      <c r="G11236" s="283">
        <f>SUBTOTAL(9,G11228:G11235)</f>
        <v>0</v>
      </c>
    </row>
    <row r="11237" spans="1:7" ht="24" customHeight="1" x14ac:dyDescent="0.2">
      <c r="A11237" s="282"/>
      <c r="B11237" s="95"/>
      <c r="C11237" s="266" t="s">
        <v>606</v>
      </c>
      <c r="D11237" s="101"/>
      <c r="E11237" s="102"/>
      <c r="F11237" s="103"/>
      <c r="G11237" s="284"/>
    </row>
    <row r="11238" spans="1:7" s="218" customFormat="1"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1">
        <f t="shared" ref="G11238:G11246" si="3375">ROUND(E11238*F11238,2)</f>
        <v>0</v>
      </c>
    </row>
    <row r="11239" spans="1:7" s="218" customFormat="1" ht="24" customHeight="1" x14ac:dyDescent="0.2">
      <c r="A11239" s="213" t="str">
        <f t="shared" si="3371"/>
        <v/>
      </c>
      <c r="B11239" s="211" t="str">
        <f t="shared" si="3372"/>
        <v/>
      </c>
      <c r="C11239" s="212"/>
      <c r="D11239" s="213" t="str">
        <f t="shared" si="3373"/>
        <v/>
      </c>
      <c r="E11239" s="214"/>
      <c r="F11239" s="215">
        <f t="shared" si="3374"/>
        <v>0</v>
      </c>
      <c r="G11239" s="281">
        <f t="shared" si="3375"/>
        <v>0</v>
      </c>
    </row>
    <row r="11240" spans="1:7" s="218" customFormat="1" ht="24" customHeight="1" x14ac:dyDescent="0.2">
      <c r="A11240" s="213" t="str">
        <f t="shared" si="3371"/>
        <v/>
      </c>
      <c r="B11240" s="211" t="str">
        <f t="shared" si="3372"/>
        <v/>
      </c>
      <c r="C11240" s="212"/>
      <c r="D11240" s="213" t="str">
        <f t="shared" si="3373"/>
        <v/>
      </c>
      <c r="E11240" s="214"/>
      <c r="F11240" s="215">
        <f t="shared" si="3374"/>
        <v>0</v>
      </c>
      <c r="G11240" s="281">
        <f t="shared" si="3375"/>
        <v>0</v>
      </c>
    </row>
    <row r="11241" spans="1:7" s="218" customFormat="1" ht="24" customHeight="1" x14ac:dyDescent="0.2">
      <c r="A11241" s="213" t="str">
        <f t="shared" si="3371"/>
        <v/>
      </c>
      <c r="B11241" s="211" t="str">
        <f t="shared" si="3372"/>
        <v/>
      </c>
      <c r="C11241" s="212"/>
      <c r="D11241" s="213" t="str">
        <f t="shared" si="3373"/>
        <v/>
      </c>
      <c r="E11241" s="214"/>
      <c r="F11241" s="215">
        <f t="shared" si="3374"/>
        <v>0</v>
      </c>
      <c r="G11241" s="281">
        <f t="shared" si="3375"/>
        <v>0</v>
      </c>
    </row>
    <row r="11242" spans="1:7" s="218" customFormat="1" ht="24" customHeight="1" x14ac:dyDescent="0.2">
      <c r="A11242" s="213" t="str">
        <f t="shared" si="3371"/>
        <v/>
      </c>
      <c r="B11242" s="211" t="str">
        <f t="shared" si="3372"/>
        <v/>
      </c>
      <c r="C11242" s="212"/>
      <c r="D11242" s="213" t="str">
        <f t="shared" si="3373"/>
        <v/>
      </c>
      <c r="E11242" s="214"/>
      <c r="F11242" s="215">
        <f t="shared" si="3374"/>
        <v>0</v>
      </c>
      <c r="G11242" s="281">
        <f t="shared" si="3375"/>
        <v>0</v>
      </c>
    </row>
    <row r="11243" spans="1:7" s="218" customFormat="1" ht="24" customHeight="1" x14ac:dyDescent="0.2">
      <c r="A11243" s="213" t="str">
        <f t="shared" si="3371"/>
        <v/>
      </c>
      <c r="B11243" s="211" t="str">
        <f t="shared" si="3372"/>
        <v/>
      </c>
      <c r="C11243" s="212"/>
      <c r="D11243" s="213" t="str">
        <f t="shared" si="3373"/>
        <v/>
      </c>
      <c r="E11243" s="214"/>
      <c r="F11243" s="215">
        <f t="shared" si="3374"/>
        <v>0</v>
      </c>
      <c r="G11243" s="281">
        <f t="shared" si="3375"/>
        <v>0</v>
      </c>
    </row>
    <row r="11244" spans="1:7" s="218" customFormat="1" ht="24" customHeight="1" x14ac:dyDescent="0.2">
      <c r="A11244" s="213" t="str">
        <f t="shared" si="3371"/>
        <v/>
      </c>
      <c r="B11244" s="211" t="str">
        <f t="shared" si="3372"/>
        <v/>
      </c>
      <c r="C11244" s="212"/>
      <c r="D11244" s="213" t="str">
        <f t="shared" si="3373"/>
        <v/>
      </c>
      <c r="E11244" s="214"/>
      <c r="F11244" s="215">
        <f t="shared" si="3374"/>
        <v>0</v>
      </c>
      <c r="G11244" s="281">
        <f t="shared" si="3375"/>
        <v>0</v>
      </c>
    </row>
    <row r="11245" spans="1:7" s="218" customFormat="1" ht="24" customHeight="1" x14ac:dyDescent="0.2">
      <c r="A11245" s="213" t="str">
        <f t="shared" si="3371"/>
        <v/>
      </c>
      <c r="B11245" s="211" t="str">
        <f t="shared" si="3372"/>
        <v/>
      </c>
      <c r="C11245" s="212"/>
      <c r="D11245" s="213" t="str">
        <f t="shared" si="3373"/>
        <v/>
      </c>
      <c r="E11245" s="214"/>
      <c r="F11245" s="215">
        <f t="shared" si="3374"/>
        <v>0</v>
      </c>
      <c r="G11245" s="281">
        <f t="shared" si="3375"/>
        <v>0</v>
      </c>
    </row>
    <row r="11246" spans="1:7" s="218" customFormat="1" ht="24" customHeight="1" x14ac:dyDescent="0.2">
      <c r="A11246" s="213" t="str">
        <f t="shared" si="3371"/>
        <v/>
      </c>
      <c r="B11246" s="211" t="str">
        <f t="shared" si="3372"/>
        <v/>
      </c>
      <c r="C11246" s="212"/>
      <c r="D11246" s="213" t="str">
        <f t="shared" si="3373"/>
        <v/>
      </c>
      <c r="E11246" s="214"/>
      <c r="F11246" s="215">
        <f t="shared" si="3374"/>
        <v>0</v>
      </c>
      <c r="G11246" s="281">
        <f t="shared" si="3375"/>
        <v>0</v>
      </c>
    </row>
    <row r="11247" spans="1:7" ht="24" customHeight="1" x14ac:dyDescent="0.2">
      <c r="A11247" s="285"/>
      <c r="B11247" s="101"/>
      <c r="C11247" s="95"/>
      <c r="D11247" s="101"/>
      <c r="E11247" s="102"/>
      <c r="F11247" s="268" t="s">
        <v>33</v>
      </c>
      <c r="G11247" s="283">
        <f>SUBTOTAL(9,G11238:G11246)</f>
        <v>0</v>
      </c>
    </row>
    <row r="11248" spans="1:7" ht="24" customHeight="1" x14ac:dyDescent="0.2">
      <c r="A11248" s="286"/>
      <c r="B11248" s="101"/>
      <c r="C11248" s="95"/>
      <c r="D11248" s="101"/>
      <c r="E11248" s="102"/>
      <c r="F11248" s="103"/>
      <c r="G11248" s="284"/>
    </row>
    <row r="11249" spans="1:123" ht="24" customHeight="1" x14ac:dyDescent="0.2">
      <c r="A11249" s="287" t="str">
        <f>B11207</f>
        <v/>
      </c>
      <c r="B11249" s="288" t="str">
        <f>C11207</f>
        <v/>
      </c>
      <c r="C11249" s="109"/>
      <c r="D11249" s="109" t="s">
        <v>34</v>
      </c>
      <c r="E11249" s="110"/>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7" t="str">
        <f>Comitente</f>
        <v>CA.ME. SAN JUAN SOCIEDAD DEL ESTADO</v>
      </c>
      <c r="C11252" s="92"/>
      <c r="D11252" s="98"/>
      <c r="E11252" s="98"/>
      <c r="F11252" s="99"/>
      <c r="G11252" s="273"/>
    </row>
    <row r="11253" spans="1:123" ht="24" customHeight="1" x14ac:dyDescent="0.2">
      <c r="A11253" s="272" t="s">
        <v>603</v>
      </c>
      <c r="B11253" s="97">
        <f>Contratista</f>
        <v>0</v>
      </c>
      <c r="C11253" s="93"/>
      <c r="D11253" s="93"/>
      <c r="E11253" s="93"/>
      <c r="F11253" s="100"/>
      <c r="G11253" s="274"/>
    </row>
    <row r="11254" spans="1:123" ht="24" customHeight="1" x14ac:dyDescent="0.2">
      <c r="A11254" s="272" t="s">
        <v>24</v>
      </c>
      <c r="B11254" s="97" t="str">
        <f>Obra</f>
        <v>CIERRE PERIMETRAL - OBRA CIVIL Ca.Me. SAN JUAN S.E.</v>
      </c>
      <c r="C11254" s="93"/>
      <c r="D11254" s="93"/>
      <c r="E11254" s="93"/>
      <c r="F11254" s="100" t="s">
        <v>38</v>
      </c>
      <c r="G11254" s="275">
        <f>Fecha_Base</f>
        <v>44711</v>
      </c>
    </row>
    <row r="11255" spans="1:123" ht="24" customHeight="1" x14ac:dyDescent="0.2">
      <c r="A11255" s="276" t="s">
        <v>601</v>
      </c>
      <c r="B11255" s="94" t="str">
        <f>Ubicación</f>
        <v>DEPARTAMENTO SARMIENTO</v>
      </c>
      <c r="C11255" s="94"/>
      <c r="D11255" s="101"/>
      <c r="E11255" s="102"/>
      <c r="F11255" s="103"/>
      <c r="G11255" s="277"/>
    </row>
    <row r="11256" spans="1:123" ht="24" customHeight="1" x14ac:dyDescent="0.2">
      <c r="A11256" s="276" t="s">
        <v>39</v>
      </c>
      <c r="B11256" s="104" t="str">
        <f>IFERROR(VALUE(LEFT(B11257,FIND(".",B11257)-1)),"")</f>
        <v/>
      </c>
      <c r="C11256" s="95" t="str">
        <f>IFERROR(VLOOKUP(B11256,Tabla_CyP,2,FALSE),"")</f>
        <v/>
      </c>
      <c r="D11256" s="95"/>
      <c r="E11256" s="102"/>
      <c r="F11256" s="103"/>
      <c r="G11256" s="277"/>
    </row>
    <row r="11257" spans="1:123" ht="24" customHeight="1" x14ac:dyDescent="0.2">
      <c r="A11257" s="276" t="s">
        <v>25</v>
      </c>
      <c r="B11257" s="105" t="str">
        <f>IFERROR(VLOOKUP(COUNTIF($A$1:A11257,"ANALISIS DE PRECIOS"),Tabla_NumeroItem,2,FALSE),"")</f>
        <v/>
      </c>
      <c r="C11257" s="95" t="str">
        <f>IFERROR(VLOOKUP(B11257,Tabla_CyP,2,FALSE),"")</f>
        <v/>
      </c>
      <c r="D11257" s="101"/>
      <c r="E11257" s="102"/>
      <c r="F11257" s="100" t="s">
        <v>26</v>
      </c>
      <c r="G11257" s="278" t="str">
        <f>IFERROR(VLOOKUP(B11257,Tabla_CyP,4,FALSE),"")</f>
        <v/>
      </c>
    </row>
    <row r="11258" spans="1:123" ht="24" customHeight="1" x14ac:dyDescent="0.2">
      <c r="A11258" s="276"/>
      <c r="B11258" s="94"/>
      <c r="C11258" s="95"/>
      <c r="D11258" s="101"/>
      <c r="E11258" s="102"/>
      <c r="F11258" s="103"/>
      <c r="G11258" s="277"/>
    </row>
    <row r="11259" spans="1:123" ht="24" customHeight="1" x14ac:dyDescent="0.2">
      <c r="A11259" s="378" t="s">
        <v>507</v>
      </c>
      <c r="B11259" s="379"/>
      <c r="C11259" s="380" t="s">
        <v>0</v>
      </c>
      <c r="D11259" s="380" t="s">
        <v>27</v>
      </c>
      <c r="E11259" s="386" t="s">
        <v>28</v>
      </c>
      <c r="F11259" s="388" t="s">
        <v>29</v>
      </c>
      <c r="G11259" s="388" t="s">
        <v>30</v>
      </c>
    </row>
    <row r="11260" spans="1:123" s="107" customFormat="1" ht="24" customHeight="1" x14ac:dyDescent="0.2">
      <c r="A11260" s="106" t="s">
        <v>508</v>
      </c>
      <c r="B11260" s="106" t="s">
        <v>509</v>
      </c>
      <c r="C11260" s="381"/>
      <c r="D11260" s="381"/>
      <c r="E11260" s="387"/>
      <c r="F11260" s="389"/>
      <c r="G11260" s="389"/>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customHeight="1" x14ac:dyDescent="0.2">
      <c r="A11261" s="279"/>
      <c r="B11261" s="108"/>
      <c r="C11261" s="267" t="s">
        <v>604</v>
      </c>
      <c r="D11261" s="109"/>
      <c r="E11261" s="110"/>
      <c r="F11261" s="111"/>
      <c r="G11261" s="280"/>
    </row>
    <row r="11262" spans="1:123" s="218" customFormat="1"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1">
        <f>ROUND(E11262*F11262,2)</f>
        <v>0</v>
      </c>
    </row>
    <row r="11263" spans="1:123" s="218" customFormat="1"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1">
        <f t="shared" ref="G11263:G11275" si="3380">ROUND(E11263*F11263,2)</f>
        <v>0</v>
      </c>
    </row>
    <row r="11264" spans="1:123" s="218" customFormat="1" ht="24" customHeight="1" x14ac:dyDescent="0.2">
      <c r="A11264" s="213" t="str">
        <f t="shared" si="3376"/>
        <v/>
      </c>
      <c r="B11264" s="211" t="str">
        <f t="shared" si="3379"/>
        <v/>
      </c>
      <c r="C11264" s="212"/>
      <c r="D11264" s="213" t="str">
        <f t="shared" si="3377"/>
        <v/>
      </c>
      <c r="E11264" s="214"/>
      <c r="F11264" s="215">
        <f t="shared" si="3378"/>
        <v>0</v>
      </c>
      <c r="G11264" s="281">
        <f t="shared" si="3380"/>
        <v>0</v>
      </c>
    </row>
    <row r="11265" spans="1:7" s="218" customFormat="1" ht="24" customHeight="1" x14ac:dyDescent="0.2">
      <c r="A11265" s="213" t="str">
        <f t="shared" si="3376"/>
        <v/>
      </c>
      <c r="B11265" s="211" t="str">
        <f t="shared" si="3379"/>
        <v/>
      </c>
      <c r="C11265" s="212"/>
      <c r="D11265" s="213" t="str">
        <f t="shared" si="3377"/>
        <v/>
      </c>
      <c r="E11265" s="214"/>
      <c r="F11265" s="215">
        <f t="shared" si="3378"/>
        <v>0</v>
      </c>
      <c r="G11265" s="281">
        <f t="shared" si="3380"/>
        <v>0</v>
      </c>
    </row>
    <row r="11266" spans="1:7" s="218" customFormat="1" ht="24" customHeight="1" x14ac:dyDescent="0.2">
      <c r="A11266" s="213" t="str">
        <f t="shared" si="3376"/>
        <v/>
      </c>
      <c r="B11266" s="211" t="str">
        <f t="shared" si="3379"/>
        <v/>
      </c>
      <c r="C11266" s="212"/>
      <c r="D11266" s="213" t="str">
        <f t="shared" si="3377"/>
        <v/>
      </c>
      <c r="E11266" s="214"/>
      <c r="F11266" s="215">
        <f t="shared" si="3378"/>
        <v>0</v>
      </c>
      <c r="G11266" s="281">
        <f t="shared" si="3380"/>
        <v>0</v>
      </c>
    </row>
    <row r="11267" spans="1:7" s="218" customFormat="1" ht="24" customHeight="1" x14ac:dyDescent="0.2">
      <c r="A11267" s="213" t="str">
        <f t="shared" si="3376"/>
        <v/>
      </c>
      <c r="B11267" s="211" t="str">
        <f t="shared" si="3379"/>
        <v/>
      </c>
      <c r="C11267" s="212"/>
      <c r="D11267" s="213" t="str">
        <f t="shared" si="3377"/>
        <v/>
      </c>
      <c r="E11267" s="214"/>
      <c r="F11267" s="215">
        <f t="shared" si="3378"/>
        <v>0</v>
      </c>
      <c r="G11267" s="281">
        <f t="shared" si="3380"/>
        <v>0</v>
      </c>
    </row>
    <row r="11268" spans="1:7" s="218" customFormat="1" ht="24" customHeight="1" x14ac:dyDescent="0.2">
      <c r="A11268" s="213" t="str">
        <f t="shared" si="3376"/>
        <v/>
      </c>
      <c r="B11268" s="211" t="str">
        <f t="shared" si="3379"/>
        <v/>
      </c>
      <c r="C11268" s="212"/>
      <c r="D11268" s="213" t="str">
        <f t="shared" si="3377"/>
        <v/>
      </c>
      <c r="E11268" s="214"/>
      <c r="F11268" s="215">
        <f t="shared" si="3378"/>
        <v>0</v>
      </c>
      <c r="G11268" s="281">
        <f t="shared" si="3380"/>
        <v>0</v>
      </c>
    </row>
    <row r="11269" spans="1:7" s="218" customFormat="1" ht="24" customHeight="1" x14ac:dyDescent="0.2">
      <c r="A11269" s="213" t="str">
        <f t="shared" si="3376"/>
        <v/>
      </c>
      <c r="B11269" s="211" t="str">
        <f t="shared" si="3379"/>
        <v/>
      </c>
      <c r="C11269" s="212"/>
      <c r="D11269" s="213" t="str">
        <f t="shared" si="3377"/>
        <v/>
      </c>
      <c r="E11269" s="214"/>
      <c r="F11269" s="215">
        <f t="shared" si="3378"/>
        <v>0</v>
      </c>
      <c r="G11269" s="281">
        <f t="shared" si="3380"/>
        <v>0</v>
      </c>
    </row>
    <row r="11270" spans="1:7" s="218" customFormat="1" ht="24" customHeight="1" x14ac:dyDescent="0.2">
      <c r="A11270" s="213" t="str">
        <f t="shared" si="3376"/>
        <v/>
      </c>
      <c r="B11270" s="211" t="str">
        <f t="shared" si="3379"/>
        <v/>
      </c>
      <c r="C11270" s="212"/>
      <c r="D11270" s="213" t="str">
        <f t="shared" si="3377"/>
        <v/>
      </c>
      <c r="E11270" s="214"/>
      <c r="F11270" s="215">
        <f t="shared" si="3378"/>
        <v>0</v>
      </c>
      <c r="G11270" s="281">
        <f t="shared" si="3380"/>
        <v>0</v>
      </c>
    </row>
    <row r="11271" spans="1:7" s="218" customFormat="1" ht="24" customHeight="1" x14ac:dyDescent="0.2">
      <c r="A11271" s="213" t="str">
        <f t="shared" si="3376"/>
        <v/>
      </c>
      <c r="B11271" s="211" t="str">
        <f t="shared" si="3379"/>
        <v/>
      </c>
      <c r="C11271" s="212"/>
      <c r="D11271" s="213" t="str">
        <f t="shared" si="3377"/>
        <v/>
      </c>
      <c r="E11271" s="214"/>
      <c r="F11271" s="215">
        <f t="shared" si="3378"/>
        <v>0</v>
      </c>
      <c r="G11271" s="281">
        <f t="shared" si="3380"/>
        <v>0</v>
      </c>
    </row>
    <row r="11272" spans="1:7" s="218" customFormat="1" ht="24" customHeight="1" x14ac:dyDescent="0.2">
      <c r="A11272" s="213" t="str">
        <f t="shared" si="3376"/>
        <v/>
      </c>
      <c r="B11272" s="211" t="str">
        <f t="shared" si="3379"/>
        <v/>
      </c>
      <c r="C11272" s="212"/>
      <c r="D11272" s="213" t="str">
        <f t="shared" si="3377"/>
        <v/>
      </c>
      <c r="E11272" s="214"/>
      <c r="F11272" s="215">
        <f t="shared" si="3378"/>
        <v>0</v>
      </c>
      <c r="G11272" s="281">
        <f t="shared" si="3380"/>
        <v>0</v>
      </c>
    </row>
    <row r="11273" spans="1:7" s="218" customFormat="1" ht="24" customHeight="1" x14ac:dyDescent="0.2">
      <c r="A11273" s="213" t="str">
        <f t="shared" si="3376"/>
        <v/>
      </c>
      <c r="B11273" s="211" t="str">
        <f t="shared" si="3379"/>
        <v/>
      </c>
      <c r="C11273" s="212"/>
      <c r="D11273" s="213" t="str">
        <f t="shared" si="3377"/>
        <v/>
      </c>
      <c r="E11273" s="214"/>
      <c r="F11273" s="215">
        <f t="shared" si="3378"/>
        <v>0</v>
      </c>
      <c r="G11273" s="281">
        <f t="shared" si="3380"/>
        <v>0</v>
      </c>
    </row>
    <row r="11274" spans="1:7" s="218" customFormat="1" ht="24" customHeight="1" x14ac:dyDescent="0.2">
      <c r="A11274" s="213" t="str">
        <f t="shared" si="3376"/>
        <v/>
      </c>
      <c r="B11274" s="211" t="str">
        <f t="shared" si="3379"/>
        <v/>
      </c>
      <c r="C11274" s="212"/>
      <c r="D11274" s="213" t="str">
        <f t="shared" si="3377"/>
        <v/>
      </c>
      <c r="E11274" s="214"/>
      <c r="F11274" s="215">
        <f t="shared" si="3378"/>
        <v>0</v>
      </c>
      <c r="G11274" s="281">
        <f t="shared" si="3380"/>
        <v>0</v>
      </c>
    </row>
    <row r="11275" spans="1:7" s="218" customFormat="1" ht="24" customHeight="1" x14ac:dyDescent="0.2">
      <c r="A11275" s="213" t="str">
        <f t="shared" si="3376"/>
        <v/>
      </c>
      <c r="B11275" s="211" t="str">
        <f t="shared" si="3379"/>
        <v/>
      </c>
      <c r="C11275" s="212"/>
      <c r="D11275" s="213" t="str">
        <f t="shared" si="3377"/>
        <v/>
      </c>
      <c r="E11275" s="214"/>
      <c r="F11275" s="216">
        <f t="shared" si="3378"/>
        <v>0</v>
      </c>
      <c r="G11275" s="281">
        <f t="shared" si="3380"/>
        <v>0</v>
      </c>
    </row>
    <row r="11276" spans="1:7" ht="24" customHeight="1" x14ac:dyDescent="0.2">
      <c r="A11276" s="282"/>
      <c r="B11276" s="95"/>
      <c r="C11276" s="95"/>
      <c r="D11276" s="101"/>
      <c r="E11276" s="102"/>
      <c r="F11276" s="268" t="s">
        <v>31</v>
      </c>
      <c r="G11276" s="283">
        <f>SUBTOTAL(9,G11262:G11275)</f>
        <v>0</v>
      </c>
    </row>
    <row r="11277" spans="1:7" ht="24" customHeight="1" x14ac:dyDescent="0.2">
      <c r="A11277" s="282"/>
      <c r="B11277" s="95"/>
      <c r="C11277" s="266" t="s">
        <v>605</v>
      </c>
      <c r="D11277" s="101"/>
      <c r="E11277" s="102"/>
      <c r="F11277" s="103"/>
      <c r="G11277" s="284"/>
    </row>
    <row r="11278" spans="1:7" s="218" customFormat="1"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1">
        <f>ROUND(E11278*F11278,2)</f>
        <v>0</v>
      </c>
    </row>
    <row r="11279" spans="1:7" s="218" customFormat="1" ht="24" customHeight="1" x14ac:dyDescent="0.2">
      <c r="A11279" s="213" t="str">
        <f t="shared" si="3381"/>
        <v/>
      </c>
      <c r="B11279" s="211">
        <f t="shared" si="3382"/>
        <v>0</v>
      </c>
      <c r="C11279" s="212"/>
      <c r="D11279" s="213" t="str">
        <f t="shared" si="3383"/>
        <v/>
      </c>
      <c r="E11279" s="214"/>
      <c r="F11279" s="217">
        <f t="shared" si="3384"/>
        <v>0</v>
      </c>
      <c r="G11279" s="281">
        <f>ROUND(E11279*F11279,2)</f>
        <v>0</v>
      </c>
    </row>
    <row r="11280" spans="1:7" s="218" customFormat="1" ht="24" customHeight="1" x14ac:dyDescent="0.2">
      <c r="A11280" s="213" t="str">
        <f t="shared" si="3381"/>
        <v/>
      </c>
      <c r="B11280" s="211">
        <f t="shared" si="3382"/>
        <v>0</v>
      </c>
      <c r="C11280" s="212"/>
      <c r="D11280" s="213" t="str">
        <f t="shared" si="3383"/>
        <v/>
      </c>
      <c r="E11280" s="214"/>
      <c r="F11280" s="217">
        <f t="shared" si="3384"/>
        <v>0</v>
      </c>
      <c r="G11280" s="281">
        <f t="shared" ref="G11280:G11285" si="3385">ROUND(E11280*F11280,2)</f>
        <v>0</v>
      </c>
    </row>
    <row r="11281" spans="1:7" s="218" customFormat="1" ht="24" customHeight="1" x14ac:dyDescent="0.2">
      <c r="A11281" s="213" t="str">
        <f t="shared" si="3381"/>
        <v/>
      </c>
      <c r="B11281" s="211">
        <f t="shared" si="3382"/>
        <v>0</v>
      </c>
      <c r="C11281" s="212"/>
      <c r="D11281" s="213" t="str">
        <f t="shared" si="3383"/>
        <v/>
      </c>
      <c r="E11281" s="214"/>
      <c r="F11281" s="217">
        <f t="shared" si="3384"/>
        <v>0</v>
      </c>
      <c r="G11281" s="281">
        <f t="shared" si="3385"/>
        <v>0</v>
      </c>
    </row>
    <row r="11282" spans="1:7" s="218" customFormat="1" ht="24" customHeight="1" x14ac:dyDescent="0.2">
      <c r="A11282" s="213" t="str">
        <f t="shared" si="3381"/>
        <v/>
      </c>
      <c r="B11282" s="211">
        <f t="shared" si="3382"/>
        <v>0</v>
      </c>
      <c r="C11282" s="212"/>
      <c r="D11282" s="213" t="str">
        <f t="shared" si="3383"/>
        <v/>
      </c>
      <c r="E11282" s="214"/>
      <c r="F11282" s="215">
        <f t="shared" si="3384"/>
        <v>0</v>
      </c>
      <c r="G11282" s="281">
        <f t="shared" si="3385"/>
        <v>0</v>
      </c>
    </row>
    <row r="11283" spans="1:7" s="218" customFormat="1" ht="24" customHeight="1" x14ac:dyDescent="0.2">
      <c r="A11283" s="213" t="str">
        <f t="shared" si="3381"/>
        <v/>
      </c>
      <c r="B11283" s="211">
        <f t="shared" si="3382"/>
        <v>0</v>
      </c>
      <c r="C11283" s="212"/>
      <c r="D11283" s="213" t="str">
        <f t="shared" si="3383"/>
        <v/>
      </c>
      <c r="E11283" s="214"/>
      <c r="F11283" s="215">
        <f t="shared" si="3384"/>
        <v>0</v>
      </c>
      <c r="G11283" s="281">
        <f t="shared" si="3385"/>
        <v>0</v>
      </c>
    </row>
    <row r="11284" spans="1:7" s="218" customFormat="1" ht="24" customHeight="1" x14ac:dyDescent="0.2">
      <c r="A11284" s="213" t="str">
        <f t="shared" si="3381"/>
        <v/>
      </c>
      <c r="B11284" s="211">
        <f t="shared" si="3382"/>
        <v>0</v>
      </c>
      <c r="C11284" s="212"/>
      <c r="D11284" s="213" t="str">
        <f t="shared" si="3383"/>
        <v/>
      </c>
      <c r="E11284" s="214"/>
      <c r="F11284" s="215">
        <f t="shared" si="3384"/>
        <v>0</v>
      </c>
      <c r="G11284" s="281">
        <f t="shared" si="3385"/>
        <v>0</v>
      </c>
    </row>
    <row r="11285" spans="1:7" s="218" customFormat="1" ht="24" customHeight="1" x14ac:dyDescent="0.2">
      <c r="A11285" s="213" t="str">
        <f t="shared" si="3381"/>
        <v/>
      </c>
      <c r="B11285" s="211">
        <f t="shared" si="3382"/>
        <v>0</v>
      </c>
      <c r="C11285" s="212"/>
      <c r="D11285" s="213" t="str">
        <f t="shared" si="3383"/>
        <v/>
      </c>
      <c r="E11285" s="214"/>
      <c r="F11285" s="215">
        <f t="shared" si="3384"/>
        <v>0</v>
      </c>
      <c r="G11285" s="281">
        <f t="shared" si="3385"/>
        <v>0</v>
      </c>
    </row>
    <row r="11286" spans="1:7" ht="24" customHeight="1" x14ac:dyDescent="0.2">
      <c r="A11286" s="282"/>
      <c r="B11286" s="95"/>
      <c r="C11286" s="95"/>
      <c r="D11286" s="101"/>
      <c r="E11286" s="102"/>
      <c r="F11286" s="268" t="s">
        <v>32</v>
      </c>
      <c r="G11286" s="283">
        <f>SUBTOTAL(9,G11278:G11285)</f>
        <v>0</v>
      </c>
    </row>
    <row r="11287" spans="1:7" ht="24" customHeight="1" x14ac:dyDescent="0.2">
      <c r="A11287" s="282"/>
      <c r="B11287" s="95"/>
      <c r="C11287" s="266" t="s">
        <v>606</v>
      </c>
      <c r="D11287" s="101"/>
      <c r="E11287" s="102"/>
      <c r="F11287" s="103"/>
      <c r="G11287" s="284"/>
    </row>
    <row r="11288" spans="1:7" s="218" customFormat="1"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1">
        <f t="shared" ref="G11288:G11296" si="3390">ROUND(E11288*F11288,2)</f>
        <v>0</v>
      </c>
    </row>
    <row r="11289" spans="1:7" s="218" customFormat="1" ht="24" customHeight="1" x14ac:dyDescent="0.2">
      <c r="A11289" s="213" t="str">
        <f t="shared" si="3386"/>
        <v/>
      </c>
      <c r="B11289" s="211" t="str">
        <f t="shared" si="3387"/>
        <v/>
      </c>
      <c r="C11289" s="212"/>
      <c r="D11289" s="213" t="str">
        <f t="shared" si="3388"/>
        <v/>
      </c>
      <c r="E11289" s="214"/>
      <c r="F11289" s="215">
        <f t="shared" si="3389"/>
        <v>0</v>
      </c>
      <c r="G11289" s="281">
        <f t="shared" si="3390"/>
        <v>0</v>
      </c>
    </row>
    <row r="11290" spans="1:7" s="218" customFormat="1" ht="24" customHeight="1" x14ac:dyDescent="0.2">
      <c r="A11290" s="213" t="str">
        <f t="shared" si="3386"/>
        <v/>
      </c>
      <c r="B11290" s="211" t="str">
        <f t="shared" si="3387"/>
        <v/>
      </c>
      <c r="C11290" s="212"/>
      <c r="D11290" s="213" t="str">
        <f t="shared" si="3388"/>
        <v/>
      </c>
      <c r="E11290" s="214"/>
      <c r="F11290" s="215">
        <f t="shared" si="3389"/>
        <v>0</v>
      </c>
      <c r="G11290" s="281">
        <f t="shared" si="3390"/>
        <v>0</v>
      </c>
    </row>
    <row r="11291" spans="1:7" s="218" customFormat="1" ht="24" customHeight="1" x14ac:dyDescent="0.2">
      <c r="A11291" s="213" t="str">
        <f t="shared" si="3386"/>
        <v/>
      </c>
      <c r="B11291" s="211" t="str">
        <f t="shared" si="3387"/>
        <v/>
      </c>
      <c r="C11291" s="212"/>
      <c r="D11291" s="213" t="str">
        <f t="shared" si="3388"/>
        <v/>
      </c>
      <c r="E11291" s="214"/>
      <c r="F11291" s="215">
        <f t="shared" si="3389"/>
        <v>0</v>
      </c>
      <c r="G11291" s="281">
        <f t="shared" si="3390"/>
        <v>0</v>
      </c>
    </row>
    <row r="11292" spans="1:7" s="218" customFormat="1" ht="24" customHeight="1" x14ac:dyDescent="0.2">
      <c r="A11292" s="213" t="str">
        <f t="shared" si="3386"/>
        <v/>
      </c>
      <c r="B11292" s="211" t="str">
        <f t="shared" si="3387"/>
        <v/>
      </c>
      <c r="C11292" s="212"/>
      <c r="D11292" s="213" t="str">
        <f t="shared" si="3388"/>
        <v/>
      </c>
      <c r="E11292" s="214"/>
      <c r="F11292" s="215">
        <f t="shared" si="3389"/>
        <v>0</v>
      </c>
      <c r="G11292" s="281">
        <f t="shared" si="3390"/>
        <v>0</v>
      </c>
    </row>
    <row r="11293" spans="1:7" s="218" customFormat="1" ht="24" customHeight="1" x14ac:dyDescent="0.2">
      <c r="A11293" s="213" t="str">
        <f t="shared" si="3386"/>
        <v/>
      </c>
      <c r="B11293" s="211" t="str">
        <f t="shared" si="3387"/>
        <v/>
      </c>
      <c r="C11293" s="212"/>
      <c r="D11293" s="213" t="str">
        <f t="shared" si="3388"/>
        <v/>
      </c>
      <c r="E11293" s="214"/>
      <c r="F11293" s="215">
        <f t="shared" si="3389"/>
        <v>0</v>
      </c>
      <c r="G11293" s="281">
        <f t="shared" si="3390"/>
        <v>0</v>
      </c>
    </row>
    <row r="11294" spans="1:7" s="218" customFormat="1" ht="24" customHeight="1" x14ac:dyDescent="0.2">
      <c r="A11294" s="213" t="str">
        <f t="shared" si="3386"/>
        <v/>
      </c>
      <c r="B11294" s="211" t="str">
        <f t="shared" si="3387"/>
        <v/>
      </c>
      <c r="C11294" s="212"/>
      <c r="D11294" s="213" t="str">
        <f t="shared" si="3388"/>
        <v/>
      </c>
      <c r="E11294" s="214"/>
      <c r="F11294" s="215">
        <f t="shared" si="3389"/>
        <v>0</v>
      </c>
      <c r="G11294" s="281">
        <f t="shared" si="3390"/>
        <v>0</v>
      </c>
    </row>
    <row r="11295" spans="1:7" s="218" customFormat="1" ht="24" customHeight="1" x14ac:dyDescent="0.2">
      <c r="A11295" s="213" t="str">
        <f t="shared" si="3386"/>
        <v/>
      </c>
      <c r="B11295" s="211" t="str">
        <f t="shared" si="3387"/>
        <v/>
      </c>
      <c r="C11295" s="212"/>
      <c r="D11295" s="213" t="str">
        <f t="shared" si="3388"/>
        <v/>
      </c>
      <c r="E11295" s="214"/>
      <c r="F11295" s="215">
        <f t="shared" si="3389"/>
        <v>0</v>
      </c>
      <c r="G11295" s="281">
        <f t="shared" si="3390"/>
        <v>0</v>
      </c>
    </row>
    <row r="11296" spans="1:7" s="218" customFormat="1" ht="24" customHeight="1" x14ac:dyDescent="0.2">
      <c r="A11296" s="213" t="str">
        <f t="shared" si="3386"/>
        <v/>
      </c>
      <c r="B11296" s="211" t="str">
        <f t="shared" si="3387"/>
        <v/>
      </c>
      <c r="C11296" s="212"/>
      <c r="D11296" s="213" t="str">
        <f t="shared" si="3388"/>
        <v/>
      </c>
      <c r="E11296" s="214"/>
      <c r="F11296" s="215">
        <f t="shared" si="3389"/>
        <v>0</v>
      </c>
      <c r="G11296" s="281">
        <f t="shared" si="3390"/>
        <v>0</v>
      </c>
    </row>
    <row r="11297" spans="1:123" ht="24" customHeight="1" x14ac:dyDescent="0.2">
      <c r="A11297" s="285"/>
      <c r="B11297" s="101"/>
      <c r="C11297" s="95"/>
      <c r="D11297" s="101"/>
      <c r="E11297" s="102"/>
      <c r="F11297" s="268" t="s">
        <v>33</v>
      </c>
      <c r="G11297" s="283">
        <f>SUBTOTAL(9,G11288:G11296)</f>
        <v>0</v>
      </c>
    </row>
    <row r="11298" spans="1:123" ht="24" customHeight="1" x14ac:dyDescent="0.2">
      <c r="A11298" s="286"/>
      <c r="B11298" s="101"/>
      <c r="C11298" s="95"/>
      <c r="D11298" s="101"/>
      <c r="E11298" s="102"/>
      <c r="F11298" s="103"/>
      <c r="G11298" s="284"/>
    </row>
    <row r="11299" spans="1:123" ht="24" customHeight="1" x14ac:dyDescent="0.2">
      <c r="A11299" s="287" t="str">
        <f>B11257</f>
        <v/>
      </c>
      <c r="B11299" s="288" t="str">
        <f>C11257</f>
        <v/>
      </c>
      <c r="C11299" s="109"/>
      <c r="D11299" s="109" t="s">
        <v>34</v>
      </c>
      <c r="E11299" s="110"/>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7" t="str">
        <f>Comitente</f>
        <v>CA.ME. SAN JUAN SOCIEDAD DEL ESTADO</v>
      </c>
      <c r="C11302" s="92"/>
      <c r="D11302" s="98"/>
      <c r="E11302" s="98"/>
      <c r="F11302" s="99"/>
      <c r="G11302" s="273"/>
    </row>
    <row r="11303" spans="1:123" ht="24" customHeight="1" x14ac:dyDescent="0.2">
      <c r="A11303" s="272" t="s">
        <v>603</v>
      </c>
      <c r="B11303" s="97">
        <f>Contratista</f>
        <v>0</v>
      </c>
      <c r="C11303" s="93"/>
      <c r="D11303" s="93"/>
      <c r="E11303" s="93"/>
      <c r="F11303" s="100"/>
      <c r="G11303" s="274"/>
    </row>
    <row r="11304" spans="1:123" ht="24" customHeight="1" x14ac:dyDescent="0.2">
      <c r="A11304" s="272" t="s">
        <v>24</v>
      </c>
      <c r="B11304" s="97" t="str">
        <f>Obra</f>
        <v>CIERRE PERIMETRAL - OBRA CIVIL Ca.Me. SAN JUAN S.E.</v>
      </c>
      <c r="C11304" s="93"/>
      <c r="D11304" s="93"/>
      <c r="E11304" s="93"/>
      <c r="F11304" s="100" t="s">
        <v>38</v>
      </c>
      <c r="G11304" s="275">
        <f>Fecha_Base</f>
        <v>44711</v>
      </c>
    </row>
    <row r="11305" spans="1:123" ht="24" customHeight="1" x14ac:dyDescent="0.2">
      <c r="A11305" s="276" t="s">
        <v>601</v>
      </c>
      <c r="B11305" s="94" t="str">
        <f>Ubicación</f>
        <v>DEPARTAMENTO SARMIENTO</v>
      </c>
      <c r="C11305" s="94"/>
      <c r="D11305" s="101"/>
      <c r="E11305" s="102"/>
      <c r="F11305" s="103"/>
      <c r="G11305" s="277"/>
    </row>
    <row r="11306" spans="1:123" ht="24" customHeight="1" x14ac:dyDescent="0.2">
      <c r="A11306" s="276" t="s">
        <v>39</v>
      </c>
      <c r="B11306" s="104" t="str">
        <f>IFERROR(VALUE(LEFT(B11307,FIND(".",B11307)-1)),"")</f>
        <v/>
      </c>
      <c r="C11306" s="95" t="str">
        <f>IFERROR(VLOOKUP(B11306,Tabla_CyP,2,FALSE),"")</f>
        <v/>
      </c>
      <c r="D11306" s="95"/>
      <c r="E11306" s="102"/>
      <c r="F11306" s="103"/>
      <c r="G11306" s="277"/>
    </row>
    <row r="11307" spans="1:123" ht="24" customHeight="1" x14ac:dyDescent="0.2">
      <c r="A11307" s="276" t="s">
        <v>25</v>
      </c>
      <c r="B11307" s="105" t="str">
        <f>IFERROR(VLOOKUP(COUNTIF($A$1:A11307,"ANALISIS DE PRECIOS"),Tabla_NumeroItem,2,FALSE),"")</f>
        <v/>
      </c>
      <c r="C11307" s="95" t="str">
        <f>IFERROR(VLOOKUP(B11307,Tabla_CyP,2,FALSE),"")</f>
        <v/>
      </c>
      <c r="D11307" s="101"/>
      <c r="E11307" s="102"/>
      <c r="F11307" s="100" t="s">
        <v>26</v>
      </c>
      <c r="G11307" s="278" t="str">
        <f>IFERROR(VLOOKUP(B11307,Tabla_CyP,4,FALSE),"")</f>
        <v/>
      </c>
    </row>
    <row r="11308" spans="1:123" ht="24" customHeight="1" x14ac:dyDescent="0.2">
      <c r="A11308" s="276"/>
      <c r="B11308" s="94"/>
      <c r="C11308" s="95"/>
      <c r="D11308" s="101"/>
      <c r="E11308" s="102"/>
      <c r="F11308" s="103"/>
      <c r="G11308" s="277"/>
    </row>
    <row r="11309" spans="1:123" ht="24" customHeight="1" x14ac:dyDescent="0.2">
      <c r="A11309" s="378" t="s">
        <v>507</v>
      </c>
      <c r="B11309" s="379"/>
      <c r="C11309" s="380" t="s">
        <v>0</v>
      </c>
      <c r="D11309" s="380" t="s">
        <v>27</v>
      </c>
      <c r="E11309" s="386" t="s">
        <v>28</v>
      </c>
      <c r="F11309" s="388" t="s">
        <v>29</v>
      </c>
      <c r="G11309" s="388" t="s">
        <v>30</v>
      </c>
    </row>
    <row r="11310" spans="1:123" s="107" customFormat="1" ht="24" customHeight="1" x14ac:dyDescent="0.2">
      <c r="A11310" s="106" t="s">
        <v>508</v>
      </c>
      <c r="B11310" s="106" t="s">
        <v>509</v>
      </c>
      <c r="C11310" s="381"/>
      <c r="D11310" s="381"/>
      <c r="E11310" s="387"/>
      <c r="F11310" s="389"/>
      <c r="G11310" s="389"/>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customHeight="1" x14ac:dyDescent="0.2">
      <c r="A11311" s="279"/>
      <c r="B11311" s="108"/>
      <c r="C11311" s="267" t="s">
        <v>604</v>
      </c>
      <c r="D11311" s="109"/>
      <c r="E11311" s="110"/>
      <c r="F11311" s="111"/>
      <c r="G11311" s="280"/>
    </row>
    <row r="11312" spans="1:123" s="218" customFormat="1"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1">
        <f>ROUND(E11312*F11312,2)</f>
        <v>0</v>
      </c>
    </row>
    <row r="11313" spans="1:7" s="218" customFormat="1"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1">
        <f t="shared" ref="G11313:G11325" si="3395">ROUND(E11313*F11313,2)</f>
        <v>0</v>
      </c>
    </row>
    <row r="11314" spans="1:7" s="218" customFormat="1" ht="24" customHeight="1" x14ac:dyDescent="0.2">
      <c r="A11314" s="213" t="str">
        <f t="shared" si="3391"/>
        <v/>
      </c>
      <c r="B11314" s="211" t="str">
        <f t="shared" si="3394"/>
        <v/>
      </c>
      <c r="C11314" s="212"/>
      <c r="D11314" s="213" t="str">
        <f t="shared" si="3392"/>
        <v/>
      </c>
      <c r="E11314" s="214"/>
      <c r="F11314" s="215">
        <f t="shared" si="3393"/>
        <v>0</v>
      </c>
      <c r="G11314" s="281">
        <f t="shared" si="3395"/>
        <v>0</v>
      </c>
    </row>
    <row r="11315" spans="1:7" s="218" customFormat="1" ht="24" customHeight="1" x14ac:dyDescent="0.2">
      <c r="A11315" s="213" t="str">
        <f t="shared" si="3391"/>
        <v/>
      </c>
      <c r="B11315" s="211" t="str">
        <f t="shared" si="3394"/>
        <v/>
      </c>
      <c r="C11315" s="212"/>
      <c r="D11315" s="213" t="str">
        <f t="shared" si="3392"/>
        <v/>
      </c>
      <c r="E11315" s="214"/>
      <c r="F11315" s="215">
        <f t="shared" si="3393"/>
        <v>0</v>
      </c>
      <c r="G11315" s="281">
        <f t="shared" si="3395"/>
        <v>0</v>
      </c>
    </row>
    <row r="11316" spans="1:7" s="218" customFormat="1" ht="24" customHeight="1" x14ac:dyDescent="0.2">
      <c r="A11316" s="213" t="str">
        <f t="shared" si="3391"/>
        <v/>
      </c>
      <c r="B11316" s="211" t="str">
        <f t="shared" si="3394"/>
        <v/>
      </c>
      <c r="C11316" s="212"/>
      <c r="D11316" s="213" t="str">
        <f t="shared" si="3392"/>
        <v/>
      </c>
      <c r="E11316" s="214"/>
      <c r="F11316" s="215">
        <f t="shared" si="3393"/>
        <v>0</v>
      </c>
      <c r="G11316" s="281">
        <f t="shared" si="3395"/>
        <v>0</v>
      </c>
    </row>
    <row r="11317" spans="1:7" s="218" customFormat="1" ht="24" customHeight="1" x14ac:dyDescent="0.2">
      <c r="A11317" s="213" t="str">
        <f t="shared" si="3391"/>
        <v/>
      </c>
      <c r="B11317" s="211" t="str">
        <f t="shared" si="3394"/>
        <v/>
      </c>
      <c r="C11317" s="212"/>
      <c r="D11317" s="213" t="str">
        <f t="shared" si="3392"/>
        <v/>
      </c>
      <c r="E11317" s="214"/>
      <c r="F11317" s="215">
        <f t="shared" si="3393"/>
        <v>0</v>
      </c>
      <c r="G11317" s="281">
        <f t="shared" si="3395"/>
        <v>0</v>
      </c>
    </row>
    <row r="11318" spans="1:7" s="218" customFormat="1" ht="24" customHeight="1" x14ac:dyDescent="0.2">
      <c r="A11318" s="213" t="str">
        <f t="shared" si="3391"/>
        <v/>
      </c>
      <c r="B11318" s="211" t="str">
        <f t="shared" si="3394"/>
        <v/>
      </c>
      <c r="C11318" s="212"/>
      <c r="D11318" s="213" t="str">
        <f t="shared" si="3392"/>
        <v/>
      </c>
      <c r="E11318" s="214"/>
      <c r="F11318" s="215">
        <f t="shared" si="3393"/>
        <v>0</v>
      </c>
      <c r="G11318" s="281">
        <f t="shared" si="3395"/>
        <v>0</v>
      </c>
    </row>
    <row r="11319" spans="1:7" s="218" customFormat="1" ht="24" customHeight="1" x14ac:dyDescent="0.2">
      <c r="A11319" s="213" t="str">
        <f t="shared" si="3391"/>
        <v/>
      </c>
      <c r="B11319" s="211" t="str">
        <f t="shared" si="3394"/>
        <v/>
      </c>
      <c r="C11319" s="212"/>
      <c r="D11319" s="213" t="str">
        <f t="shared" si="3392"/>
        <v/>
      </c>
      <c r="E11319" s="214"/>
      <c r="F11319" s="215">
        <f t="shared" si="3393"/>
        <v>0</v>
      </c>
      <c r="G11319" s="281">
        <f t="shared" si="3395"/>
        <v>0</v>
      </c>
    </row>
    <row r="11320" spans="1:7" s="218" customFormat="1" ht="24" customHeight="1" x14ac:dyDescent="0.2">
      <c r="A11320" s="213" t="str">
        <f t="shared" si="3391"/>
        <v/>
      </c>
      <c r="B11320" s="211" t="str">
        <f t="shared" si="3394"/>
        <v/>
      </c>
      <c r="C11320" s="212"/>
      <c r="D11320" s="213" t="str">
        <f t="shared" si="3392"/>
        <v/>
      </c>
      <c r="E11320" s="214"/>
      <c r="F11320" s="215">
        <f t="shared" si="3393"/>
        <v>0</v>
      </c>
      <c r="G11320" s="281">
        <f t="shared" si="3395"/>
        <v>0</v>
      </c>
    </row>
    <row r="11321" spans="1:7" s="218" customFormat="1" ht="24" customHeight="1" x14ac:dyDescent="0.2">
      <c r="A11321" s="213" t="str">
        <f t="shared" si="3391"/>
        <v/>
      </c>
      <c r="B11321" s="211" t="str">
        <f t="shared" si="3394"/>
        <v/>
      </c>
      <c r="C11321" s="212"/>
      <c r="D11321" s="213" t="str">
        <f t="shared" si="3392"/>
        <v/>
      </c>
      <c r="E11321" s="214"/>
      <c r="F11321" s="215">
        <f t="shared" si="3393"/>
        <v>0</v>
      </c>
      <c r="G11321" s="281">
        <f t="shared" si="3395"/>
        <v>0</v>
      </c>
    </row>
    <row r="11322" spans="1:7" s="218" customFormat="1" ht="24" customHeight="1" x14ac:dyDescent="0.2">
      <c r="A11322" s="213" t="str">
        <f t="shared" si="3391"/>
        <v/>
      </c>
      <c r="B11322" s="211" t="str">
        <f t="shared" si="3394"/>
        <v/>
      </c>
      <c r="C11322" s="212"/>
      <c r="D11322" s="213" t="str">
        <f t="shared" si="3392"/>
        <v/>
      </c>
      <c r="E11322" s="214"/>
      <c r="F11322" s="215">
        <f t="shared" si="3393"/>
        <v>0</v>
      </c>
      <c r="G11322" s="281">
        <f t="shared" si="3395"/>
        <v>0</v>
      </c>
    </row>
    <row r="11323" spans="1:7" s="218" customFormat="1" ht="24" customHeight="1" x14ac:dyDescent="0.2">
      <c r="A11323" s="213" t="str">
        <f t="shared" si="3391"/>
        <v/>
      </c>
      <c r="B11323" s="211" t="str">
        <f t="shared" si="3394"/>
        <v/>
      </c>
      <c r="C11323" s="212"/>
      <c r="D11323" s="213" t="str">
        <f t="shared" si="3392"/>
        <v/>
      </c>
      <c r="E11323" s="214"/>
      <c r="F11323" s="215">
        <f t="shared" si="3393"/>
        <v>0</v>
      </c>
      <c r="G11323" s="281">
        <f t="shared" si="3395"/>
        <v>0</v>
      </c>
    </row>
    <row r="11324" spans="1:7" s="218" customFormat="1" ht="24" customHeight="1" x14ac:dyDescent="0.2">
      <c r="A11324" s="213" t="str">
        <f t="shared" si="3391"/>
        <v/>
      </c>
      <c r="B11324" s="211" t="str">
        <f t="shared" si="3394"/>
        <v/>
      </c>
      <c r="C11324" s="212"/>
      <c r="D11324" s="213" t="str">
        <f t="shared" si="3392"/>
        <v/>
      </c>
      <c r="E11324" s="214"/>
      <c r="F11324" s="215">
        <f t="shared" si="3393"/>
        <v>0</v>
      </c>
      <c r="G11324" s="281">
        <f t="shared" si="3395"/>
        <v>0</v>
      </c>
    </row>
    <row r="11325" spans="1:7" s="218" customFormat="1" ht="24" customHeight="1" x14ac:dyDescent="0.2">
      <c r="A11325" s="213" t="str">
        <f t="shared" si="3391"/>
        <v/>
      </c>
      <c r="B11325" s="211" t="str">
        <f t="shared" si="3394"/>
        <v/>
      </c>
      <c r="C11325" s="212"/>
      <c r="D11325" s="213" t="str">
        <f t="shared" si="3392"/>
        <v/>
      </c>
      <c r="E11325" s="214"/>
      <c r="F11325" s="216">
        <f t="shared" si="3393"/>
        <v>0</v>
      </c>
      <c r="G11325" s="281">
        <f t="shared" si="3395"/>
        <v>0</v>
      </c>
    </row>
    <row r="11326" spans="1:7" ht="24" customHeight="1" x14ac:dyDescent="0.2">
      <c r="A11326" s="282"/>
      <c r="B11326" s="95"/>
      <c r="C11326" s="95"/>
      <c r="D11326" s="101"/>
      <c r="E11326" s="102"/>
      <c r="F11326" s="268" t="s">
        <v>31</v>
      </c>
      <c r="G11326" s="283">
        <f>SUBTOTAL(9,G11312:G11325)</f>
        <v>0</v>
      </c>
    </row>
    <row r="11327" spans="1:7" ht="24" customHeight="1" x14ac:dyDescent="0.2">
      <c r="A11327" s="282"/>
      <c r="B11327" s="95"/>
      <c r="C11327" s="266" t="s">
        <v>605</v>
      </c>
      <c r="D11327" s="101"/>
      <c r="E11327" s="102"/>
      <c r="F11327" s="103"/>
      <c r="G11327" s="284"/>
    </row>
    <row r="11328" spans="1:7" s="218" customFormat="1"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1">
        <f>ROUND(E11328*F11328,2)</f>
        <v>0</v>
      </c>
    </row>
    <row r="11329" spans="1:7" s="218" customFormat="1" ht="24" customHeight="1" x14ac:dyDescent="0.2">
      <c r="A11329" s="213" t="str">
        <f t="shared" si="3396"/>
        <v/>
      </c>
      <c r="B11329" s="211">
        <f t="shared" si="3397"/>
        <v>0</v>
      </c>
      <c r="C11329" s="212"/>
      <c r="D11329" s="213" t="str">
        <f t="shared" si="3398"/>
        <v/>
      </c>
      <c r="E11329" s="214"/>
      <c r="F11329" s="217">
        <f t="shared" si="3399"/>
        <v>0</v>
      </c>
      <c r="G11329" s="281">
        <f>ROUND(E11329*F11329,2)</f>
        <v>0</v>
      </c>
    </row>
    <row r="11330" spans="1:7" s="218" customFormat="1" ht="24" customHeight="1" x14ac:dyDescent="0.2">
      <c r="A11330" s="213" t="str">
        <f t="shared" si="3396"/>
        <v/>
      </c>
      <c r="B11330" s="211">
        <f t="shared" si="3397"/>
        <v>0</v>
      </c>
      <c r="C11330" s="212"/>
      <c r="D11330" s="213" t="str">
        <f t="shared" si="3398"/>
        <v/>
      </c>
      <c r="E11330" s="214"/>
      <c r="F11330" s="217">
        <f t="shared" si="3399"/>
        <v>0</v>
      </c>
      <c r="G11330" s="281">
        <f t="shared" ref="G11330:G11335" si="3400">ROUND(E11330*F11330,2)</f>
        <v>0</v>
      </c>
    </row>
    <row r="11331" spans="1:7" s="218" customFormat="1" ht="24" customHeight="1" x14ac:dyDescent="0.2">
      <c r="A11331" s="213" t="str">
        <f t="shared" si="3396"/>
        <v/>
      </c>
      <c r="B11331" s="211">
        <f t="shared" si="3397"/>
        <v>0</v>
      </c>
      <c r="C11331" s="212"/>
      <c r="D11331" s="213" t="str">
        <f t="shared" si="3398"/>
        <v/>
      </c>
      <c r="E11331" s="214"/>
      <c r="F11331" s="217">
        <f t="shared" si="3399"/>
        <v>0</v>
      </c>
      <c r="G11331" s="281">
        <f t="shared" si="3400"/>
        <v>0</v>
      </c>
    </row>
    <row r="11332" spans="1:7" s="218" customFormat="1" ht="24" customHeight="1" x14ac:dyDescent="0.2">
      <c r="A11332" s="213" t="str">
        <f t="shared" si="3396"/>
        <v/>
      </c>
      <c r="B11332" s="211">
        <f t="shared" si="3397"/>
        <v>0</v>
      </c>
      <c r="C11332" s="212"/>
      <c r="D11332" s="213" t="str">
        <f t="shared" si="3398"/>
        <v/>
      </c>
      <c r="E11332" s="214"/>
      <c r="F11332" s="215">
        <f t="shared" si="3399"/>
        <v>0</v>
      </c>
      <c r="G11332" s="281">
        <f t="shared" si="3400"/>
        <v>0</v>
      </c>
    </row>
    <row r="11333" spans="1:7" s="218" customFormat="1" ht="24" customHeight="1" x14ac:dyDescent="0.2">
      <c r="A11333" s="213" t="str">
        <f t="shared" si="3396"/>
        <v/>
      </c>
      <c r="B11333" s="211">
        <f t="shared" si="3397"/>
        <v>0</v>
      </c>
      <c r="C11333" s="212"/>
      <c r="D11333" s="213" t="str">
        <f t="shared" si="3398"/>
        <v/>
      </c>
      <c r="E11333" s="214"/>
      <c r="F11333" s="215">
        <f t="shared" si="3399"/>
        <v>0</v>
      </c>
      <c r="G11333" s="281">
        <f t="shared" si="3400"/>
        <v>0</v>
      </c>
    </row>
    <row r="11334" spans="1:7" s="218" customFormat="1" ht="24" customHeight="1" x14ac:dyDescent="0.2">
      <c r="A11334" s="213" t="str">
        <f t="shared" si="3396"/>
        <v/>
      </c>
      <c r="B11334" s="211">
        <f t="shared" si="3397"/>
        <v>0</v>
      </c>
      <c r="C11334" s="212"/>
      <c r="D11334" s="213" t="str">
        <f t="shared" si="3398"/>
        <v/>
      </c>
      <c r="E11334" s="214"/>
      <c r="F11334" s="215">
        <f t="shared" si="3399"/>
        <v>0</v>
      </c>
      <c r="G11334" s="281">
        <f t="shared" si="3400"/>
        <v>0</v>
      </c>
    </row>
    <row r="11335" spans="1:7" s="218" customFormat="1" ht="24" customHeight="1" x14ac:dyDescent="0.2">
      <c r="A11335" s="213" t="str">
        <f t="shared" si="3396"/>
        <v/>
      </c>
      <c r="B11335" s="211">
        <f t="shared" si="3397"/>
        <v>0</v>
      </c>
      <c r="C11335" s="212"/>
      <c r="D11335" s="213" t="str">
        <f t="shared" si="3398"/>
        <v/>
      </c>
      <c r="E11335" s="214"/>
      <c r="F11335" s="215">
        <f t="shared" si="3399"/>
        <v>0</v>
      </c>
      <c r="G11335" s="281">
        <f t="shared" si="3400"/>
        <v>0</v>
      </c>
    </row>
    <row r="11336" spans="1:7" ht="24" customHeight="1" x14ac:dyDescent="0.2">
      <c r="A11336" s="282"/>
      <c r="B11336" s="95"/>
      <c r="C11336" s="95"/>
      <c r="D11336" s="101"/>
      <c r="E11336" s="102"/>
      <c r="F11336" s="268" t="s">
        <v>32</v>
      </c>
      <c r="G11336" s="283">
        <f>SUBTOTAL(9,G11328:G11335)</f>
        <v>0</v>
      </c>
    </row>
    <row r="11337" spans="1:7" ht="24" customHeight="1" x14ac:dyDescent="0.2">
      <c r="A11337" s="282"/>
      <c r="B11337" s="95"/>
      <c r="C11337" s="266" t="s">
        <v>606</v>
      </c>
      <c r="D11337" s="101"/>
      <c r="E11337" s="102"/>
      <c r="F11337" s="103"/>
      <c r="G11337" s="284"/>
    </row>
    <row r="11338" spans="1:7" s="218" customFormat="1"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1">
        <f t="shared" ref="G11338:G11346" si="3405">ROUND(E11338*F11338,2)</f>
        <v>0</v>
      </c>
    </row>
    <row r="11339" spans="1:7" s="218" customFormat="1" ht="24" customHeight="1" x14ac:dyDescent="0.2">
      <c r="A11339" s="213" t="str">
        <f t="shared" si="3401"/>
        <v/>
      </c>
      <c r="B11339" s="211" t="str">
        <f t="shared" si="3402"/>
        <v/>
      </c>
      <c r="C11339" s="212"/>
      <c r="D11339" s="213" t="str">
        <f t="shared" si="3403"/>
        <v/>
      </c>
      <c r="E11339" s="214"/>
      <c r="F11339" s="215">
        <f t="shared" si="3404"/>
        <v>0</v>
      </c>
      <c r="G11339" s="281">
        <f t="shared" si="3405"/>
        <v>0</v>
      </c>
    </row>
    <row r="11340" spans="1:7" s="218" customFormat="1" ht="24" customHeight="1" x14ac:dyDescent="0.2">
      <c r="A11340" s="213" t="str">
        <f t="shared" si="3401"/>
        <v/>
      </c>
      <c r="B11340" s="211" t="str">
        <f t="shared" si="3402"/>
        <v/>
      </c>
      <c r="C11340" s="212"/>
      <c r="D11340" s="213" t="str">
        <f t="shared" si="3403"/>
        <v/>
      </c>
      <c r="E11340" s="214"/>
      <c r="F11340" s="215">
        <f t="shared" si="3404"/>
        <v>0</v>
      </c>
      <c r="G11340" s="281">
        <f t="shared" si="3405"/>
        <v>0</v>
      </c>
    </row>
    <row r="11341" spans="1:7" s="218" customFormat="1" ht="24" customHeight="1" x14ac:dyDescent="0.2">
      <c r="A11341" s="213" t="str">
        <f t="shared" si="3401"/>
        <v/>
      </c>
      <c r="B11341" s="211" t="str">
        <f t="shared" si="3402"/>
        <v/>
      </c>
      <c r="C11341" s="212"/>
      <c r="D11341" s="213" t="str">
        <f t="shared" si="3403"/>
        <v/>
      </c>
      <c r="E11341" s="214"/>
      <c r="F11341" s="215">
        <f t="shared" si="3404"/>
        <v>0</v>
      </c>
      <c r="G11341" s="281">
        <f t="shared" si="3405"/>
        <v>0</v>
      </c>
    </row>
    <row r="11342" spans="1:7" s="218" customFormat="1" ht="24" customHeight="1" x14ac:dyDescent="0.2">
      <c r="A11342" s="213" t="str">
        <f t="shared" si="3401"/>
        <v/>
      </c>
      <c r="B11342" s="211" t="str">
        <f t="shared" si="3402"/>
        <v/>
      </c>
      <c r="C11342" s="212"/>
      <c r="D11342" s="213" t="str">
        <f t="shared" si="3403"/>
        <v/>
      </c>
      <c r="E11342" s="214"/>
      <c r="F11342" s="215">
        <f t="shared" si="3404"/>
        <v>0</v>
      </c>
      <c r="G11342" s="281">
        <f t="shared" si="3405"/>
        <v>0</v>
      </c>
    </row>
    <row r="11343" spans="1:7" s="218" customFormat="1" ht="24" customHeight="1" x14ac:dyDescent="0.2">
      <c r="A11343" s="213" t="str">
        <f t="shared" si="3401"/>
        <v/>
      </c>
      <c r="B11343" s="211" t="str">
        <f t="shared" si="3402"/>
        <v/>
      </c>
      <c r="C11343" s="212"/>
      <c r="D11343" s="213" t="str">
        <f t="shared" si="3403"/>
        <v/>
      </c>
      <c r="E11343" s="214"/>
      <c r="F11343" s="215">
        <f t="shared" si="3404"/>
        <v>0</v>
      </c>
      <c r="G11343" s="281">
        <f t="shared" si="3405"/>
        <v>0</v>
      </c>
    </row>
    <row r="11344" spans="1:7" s="218" customFormat="1" ht="24" customHeight="1" x14ac:dyDescent="0.2">
      <c r="A11344" s="213" t="str">
        <f t="shared" si="3401"/>
        <v/>
      </c>
      <c r="B11344" s="211" t="str">
        <f t="shared" si="3402"/>
        <v/>
      </c>
      <c r="C11344" s="212"/>
      <c r="D11344" s="213" t="str">
        <f t="shared" si="3403"/>
        <v/>
      </c>
      <c r="E11344" s="214"/>
      <c r="F11344" s="215">
        <f t="shared" si="3404"/>
        <v>0</v>
      </c>
      <c r="G11344" s="281">
        <f t="shared" si="3405"/>
        <v>0</v>
      </c>
    </row>
    <row r="11345" spans="1:123" s="218" customFormat="1" ht="24" customHeight="1" x14ac:dyDescent="0.2">
      <c r="A11345" s="213" t="str">
        <f t="shared" si="3401"/>
        <v/>
      </c>
      <c r="B11345" s="211" t="str">
        <f t="shared" si="3402"/>
        <v/>
      </c>
      <c r="C11345" s="212"/>
      <c r="D11345" s="213" t="str">
        <f t="shared" si="3403"/>
        <v/>
      </c>
      <c r="E11345" s="214"/>
      <c r="F11345" s="215">
        <f t="shared" si="3404"/>
        <v>0</v>
      </c>
      <c r="G11345" s="281">
        <f t="shared" si="3405"/>
        <v>0</v>
      </c>
    </row>
    <row r="11346" spans="1:123" s="218" customFormat="1" ht="24" customHeight="1" x14ac:dyDescent="0.2">
      <c r="A11346" s="213" t="str">
        <f t="shared" si="3401"/>
        <v/>
      </c>
      <c r="B11346" s="211" t="str">
        <f t="shared" si="3402"/>
        <v/>
      </c>
      <c r="C11346" s="212"/>
      <c r="D11346" s="213" t="str">
        <f t="shared" si="3403"/>
        <v/>
      </c>
      <c r="E11346" s="214"/>
      <c r="F11346" s="215">
        <f t="shared" si="3404"/>
        <v>0</v>
      </c>
      <c r="G11346" s="281">
        <f t="shared" si="3405"/>
        <v>0</v>
      </c>
    </row>
    <row r="11347" spans="1:123" ht="24" customHeight="1" x14ac:dyDescent="0.2">
      <c r="A11347" s="285"/>
      <c r="B11347" s="101"/>
      <c r="C11347" s="95"/>
      <c r="D11347" s="101"/>
      <c r="E11347" s="102"/>
      <c r="F11347" s="268" t="s">
        <v>33</v>
      </c>
      <c r="G11347" s="283">
        <f>SUBTOTAL(9,G11338:G11346)</f>
        <v>0</v>
      </c>
    </row>
    <row r="11348" spans="1:123" ht="24" customHeight="1" x14ac:dyDescent="0.2">
      <c r="A11348" s="286"/>
      <c r="B11348" s="101"/>
      <c r="C11348" s="95"/>
      <c r="D11348" s="101"/>
      <c r="E11348" s="102"/>
      <c r="F11348" s="103"/>
      <c r="G11348" s="284"/>
    </row>
    <row r="11349" spans="1:123" ht="24" customHeight="1" x14ac:dyDescent="0.2">
      <c r="A11349" s="287" t="str">
        <f>B11307</f>
        <v/>
      </c>
      <c r="B11349" s="288" t="str">
        <f>C11307</f>
        <v/>
      </c>
      <c r="C11349" s="109"/>
      <c r="D11349" s="109" t="s">
        <v>34</v>
      </c>
      <c r="E11349" s="110"/>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7" t="str">
        <f>Comitente</f>
        <v>CA.ME. SAN JUAN SOCIEDAD DEL ESTADO</v>
      </c>
      <c r="C11352" s="92"/>
      <c r="D11352" s="98"/>
      <c r="E11352" s="98"/>
      <c r="F11352" s="99"/>
      <c r="G11352" s="273"/>
    </row>
    <row r="11353" spans="1:123" ht="24" customHeight="1" x14ac:dyDescent="0.2">
      <c r="A11353" s="272" t="s">
        <v>603</v>
      </c>
      <c r="B11353" s="97">
        <f>Contratista</f>
        <v>0</v>
      </c>
      <c r="C11353" s="93"/>
      <c r="D11353" s="93"/>
      <c r="E11353" s="93"/>
      <c r="F11353" s="100"/>
      <c r="G11353" s="274"/>
    </row>
    <row r="11354" spans="1:123" ht="24" customHeight="1" x14ac:dyDescent="0.2">
      <c r="A11354" s="272" t="s">
        <v>24</v>
      </c>
      <c r="B11354" s="97" t="str">
        <f>Obra</f>
        <v>CIERRE PERIMETRAL - OBRA CIVIL Ca.Me. SAN JUAN S.E.</v>
      </c>
      <c r="C11354" s="93"/>
      <c r="D11354" s="93"/>
      <c r="E11354" s="93"/>
      <c r="F11354" s="100" t="s">
        <v>38</v>
      </c>
      <c r="G11354" s="275">
        <f>Fecha_Base</f>
        <v>44711</v>
      </c>
    </row>
    <row r="11355" spans="1:123" ht="24" customHeight="1" x14ac:dyDescent="0.2">
      <c r="A11355" s="276" t="s">
        <v>601</v>
      </c>
      <c r="B11355" s="94" t="str">
        <f>Ubicación</f>
        <v>DEPARTAMENTO SARMIENTO</v>
      </c>
      <c r="C11355" s="94"/>
      <c r="D11355" s="101"/>
      <c r="E11355" s="102"/>
      <c r="F11355" s="103"/>
      <c r="G11355" s="277"/>
    </row>
    <row r="11356" spans="1:123" ht="24" customHeight="1" x14ac:dyDescent="0.2">
      <c r="A11356" s="276" t="s">
        <v>39</v>
      </c>
      <c r="B11356" s="104" t="str">
        <f>IFERROR(VALUE(LEFT(B11357,FIND(".",B11357)-1)),"")</f>
        <v/>
      </c>
      <c r="C11356" s="95" t="str">
        <f>IFERROR(VLOOKUP(B11356,Tabla_CyP,2,FALSE),"")</f>
        <v/>
      </c>
      <c r="D11356" s="95"/>
      <c r="E11356" s="102"/>
      <c r="F11356" s="103"/>
      <c r="G11356" s="277"/>
    </row>
    <row r="11357" spans="1:123" ht="24" customHeight="1" x14ac:dyDescent="0.2">
      <c r="A11357" s="276" t="s">
        <v>25</v>
      </c>
      <c r="B11357" s="105" t="str">
        <f>IFERROR(VLOOKUP(COUNTIF($A$1:A11357,"ANALISIS DE PRECIOS"),Tabla_NumeroItem,2,FALSE),"")</f>
        <v/>
      </c>
      <c r="C11357" s="95" t="str">
        <f>IFERROR(VLOOKUP(B11357,Tabla_CyP,2,FALSE),"")</f>
        <v/>
      </c>
      <c r="D11357" s="101"/>
      <c r="E11357" s="102"/>
      <c r="F11357" s="100" t="s">
        <v>26</v>
      </c>
      <c r="G11357" s="278" t="str">
        <f>IFERROR(VLOOKUP(B11357,Tabla_CyP,4,FALSE),"")</f>
        <v/>
      </c>
    </row>
    <row r="11358" spans="1:123" ht="24" customHeight="1" x14ac:dyDescent="0.2">
      <c r="A11358" s="276"/>
      <c r="B11358" s="94"/>
      <c r="C11358" s="95"/>
      <c r="D11358" s="101"/>
      <c r="E11358" s="102"/>
      <c r="F11358" s="103"/>
      <c r="G11358" s="277"/>
    </row>
    <row r="11359" spans="1:123" ht="24" customHeight="1" x14ac:dyDescent="0.2">
      <c r="A11359" s="378" t="s">
        <v>507</v>
      </c>
      <c r="B11359" s="379"/>
      <c r="C11359" s="380" t="s">
        <v>0</v>
      </c>
      <c r="D11359" s="380" t="s">
        <v>27</v>
      </c>
      <c r="E11359" s="386" t="s">
        <v>28</v>
      </c>
      <c r="F11359" s="388" t="s">
        <v>29</v>
      </c>
      <c r="G11359" s="388" t="s">
        <v>30</v>
      </c>
    </row>
    <row r="11360" spans="1:123" s="107" customFormat="1" ht="24" customHeight="1" x14ac:dyDescent="0.2">
      <c r="A11360" s="106" t="s">
        <v>508</v>
      </c>
      <c r="B11360" s="106" t="s">
        <v>509</v>
      </c>
      <c r="C11360" s="381"/>
      <c r="D11360" s="381"/>
      <c r="E11360" s="387"/>
      <c r="F11360" s="389"/>
      <c r="G11360" s="389"/>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customHeight="1" x14ac:dyDescent="0.2">
      <c r="A11361" s="279"/>
      <c r="B11361" s="108"/>
      <c r="C11361" s="267" t="s">
        <v>604</v>
      </c>
      <c r="D11361" s="109"/>
      <c r="E11361" s="110"/>
      <c r="F11361" s="111"/>
      <c r="G11361" s="280"/>
    </row>
    <row r="11362" spans="1:7" s="218" customFormat="1"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1">
        <f>ROUND(E11362*F11362,2)</f>
        <v>0</v>
      </c>
    </row>
    <row r="11363" spans="1:7" s="218" customFormat="1"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1">
        <f t="shared" ref="G11363:G11375" si="3410">ROUND(E11363*F11363,2)</f>
        <v>0</v>
      </c>
    </row>
    <row r="11364" spans="1:7" s="218" customFormat="1" ht="24" customHeight="1" x14ac:dyDescent="0.2">
      <c r="A11364" s="213" t="str">
        <f t="shared" si="3406"/>
        <v/>
      </c>
      <c r="B11364" s="211" t="str">
        <f t="shared" si="3409"/>
        <v/>
      </c>
      <c r="C11364" s="212"/>
      <c r="D11364" s="213" t="str">
        <f t="shared" si="3407"/>
        <v/>
      </c>
      <c r="E11364" s="214"/>
      <c r="F11364" s="215">
        <f t="shared" si="3408"/>
        <v>0</v>
      </c>
      <c r="G11364" s="281">
        <f t="shared" si="3410"/>
        <v>0</v>
      </c>
    </row>
    <row r="11365" spans="1:7" s="218" customFormat="1" ht="24" customHeight="1" x14ac:dyDescent="0.2">
      <c r="A11365" s="213" t="str">
        <f t="shared" si="3406"/>
        <v/>
      </c>
      <c r="B11365" s="211" t="str">
        <f t="shared" si="3409"/>
        <v/>
      </c>
      <c r="C11365" s="212"/>
      <c r="D11365" s="213" t="str">
        <f t="shared" si="3407"/>
        <v/>
      </c>
      <c r="E11365" s="214"/>
      <c r="F11365" s="215">
        <f t="shared" si="3408"/>
        <v>0</v>
      </c>
      <c r="G11365" s="281">
        <f t="shared" si="3410"/>
        <v>0</v>
      </c>
    </row>
    <row r="11366" spans="1:7" s="218" customFormat="1" ht="24" customHeight="1" x14ac:dyDescent="0.2">
      <c r="A11366" s="213" t="str">
        <f t="shared" si="3406"/>
        <v/>
      </c>
      <c r="B11366" s="211" t="str">
        <f t="shared" si="3409"/>
        <v/>
      </c>
      <c r="C11366" s="212"/>
      <c r="D11366" s="213" t="str">
        <f t="shared" si="3407"/>
        <v/>
      </c>
      <c r="E11366" s="214"/>
      <c r="F11366" s="215">
        <f t="shared" si="3408"/>
        <v>0</v>
      </c>
      <c r="G11366" s="281">
        <f t="shared" si="3410"/>
        <v>0</v>
      </c>
    </row>
    <row r="11367" spans="1:7" s="218" customFormat="1" ht="24" customHeight="1" x14ac:dyDescent="0.2">
      <c r="A11367" s="213" t="str">
        <f t="shared" si="3406"/>
        <v/>
      </c>
      <c r="B11367" s="211" t="str">
        <f t="shared" si="3409"/>
        <v/>
      </c>
      <c r="C11367" s="212"/>
      <c r="D11367" s="213" t="str">
        <f t="shared" si="3407"/>
        <v/>
      </c>
      <c r="E11367" s="214"/>
      <c r="F11367" s="215">
        <f t="shared" si="3408"/>
        <v>0</v>
      </c>
      <c r="G11367" s="281">
        <f t="shared" si="3410"/>
        <v>0</v>
      </c>
    </row>
    <row r="11368" spans="1:7" s="218" customFormat="1" ht="24" customHeight="1" x14ac:dyDescent="0.2">
      <c r="A11368" s="213" t="str">
        <f t="shared" si="3406"/>
        <v/>
      </c>
      <c r="B11368" s="211" t="str">
        <f t="shared" si="3409"/>
        <v/>
      </c>
      <c r="C11368" s="212"/>
      <c r="D11368" s="213" t="str">
        <f t="shared" si="3407"/>
        <v/>
      </c>
      <c r="E11368" s="214"/>
      <c r="F11368" s="215">
        <f t="shared" si="3408"/>
        <v>0</v>
      </c>
      <c r="G11368" s="281">
        <f t="shared" si="3410"/>
        <v>0</v>
      </c>
    </row>
    <row r="11369" spans="1:7" s="218" customFormat="1" ht="24" customHeight="1" x14ac:dyDescent="0.2">
      <c r="A11369" s="213" t="str">
        <f t="shared" si="3406"/>
        <v/>
      </c>
      <c r="B11369" s="211" t="str">
        <f t="shared" si="3409"/>
        <v/>
      </c>
      <c r="C11369" s="212"/>
      <c r="D11369" s="213" t="str">
        <f t="shared" si="3407"/>
        <v/>
      </c>
      <c r="E11369" s="214"/>
      <c r="F11369" s="215">
        <f t="shared" si="3408"/>
        <v>0</v>
      </c>
      <c r="G11369" s="281">
        <f t="shared" si="3410"/>
        <v>0</v>
      </c>
    </row>
    <row r="11370" spans="1:7" s="218" customFormat="1" ht="24" customHeight="1" x14ac:dyDescent="0.2">
      <c r="A11370" s="213" t="str">
        <f t="shared" si="3406"/>
        <v/>
      </c>
      <c r="B11370" s="211" t="str">
        <f t="shared" si="3409"/>
        <v/>
      </c>
      <c r="C11370" s="212"/>
      <c r="D11370" s="213" t="str">
        <f t="shared" si="3407"/>
        <v/>
      </c>
      <c r="E11370" s="214"/>
      <c r="F11370" s="215">
        <f t="shared" si="3408"/>
        <v>0</v>
      </c>
      <c r="G11370" s="281">
        <f t="shared" si="3410"/>
        <v>0</v>
      </c>
    </row>
    <row r="11371" spans="1:7" s="218" customFormat="1" ht="24" customHeight="1" x14ac:dyDescent="0.2">
      <c r="A11371" s="213" t="str">
        <f t="shared" si="3406"/>
        <v/>
      </c>
      <c r="B11371" s="211" t="str">
        <f t="shared" si="3409"/>
        <v/>
      </c>
      <c r="C11371" s="212"/>
      <c r="D11371" s="213" t="str">
        <f t="shared" si="3407"/>
        <v/>
      </c>
      <c r="E11371" s="214"/>
      <c r="F11371" s="215">
        <f t="shared" si="3408"/>
        <v>0</v>
      </c>
      <c r="G11371" s="281">
        <f t="shared" si="3410"/>
        <v>0</v>
      </c>
    </row>
    <row r="11372" spans="1:7" s="218" customFormat="1" ht="24" customHeight="1" x14ac:dyDescent="0.2">
      <c r="A11372" s="213" t="str">
        <f t="shared" si="3406"/>
        <v/>
      </c>
      <c r="B11372" s="211" t="str">
        <f t="shared" si="3409"/>
        <v/>
      </c>
      <c r="C11372" s="212"/>
      <c r="D11372" s="213" t="str">
        <f t="shared" si="3407"/>
        <v/>
      </c>
      <c r="E11372" s="214"/>
      <c r="F11372" s="215">
        <f t="shared" si="3408"/>
        <v>0</v>
      </c>
      <c r="G11372" s="281">
        <f t="shared" si="3410"/>
        <v>0</v>
      </c>
    </row>
    <row r="11373" spans="1:7" s="218" customFormat="1" ht="24" customHeight="1" x14ac:dyDescent="0.2">
      <c r="A11373" s="213" t="str">
        <f t="shared" si="3406"/>
        <v/>
      </c>
      <c r="B11373" s="211" t="str">
        <f t="shared" si="3409"/>
        <v/>
      </c>
      <c r="C11373" s="212"/>
      <c r="D11373" s="213" t="str">
        <f t="shared" si="3407"/>
        <v/>
      </c>
      <c r="E11373" s="214"/>
      <c r="F11373" s="215">
        <f t="shared" si="3408"/>
        <v>0</v>
      </c>
      <c r="G11373" s="281">
        <f t="shared" si="3410"/>
        <v>0</v>
      </c>
    </row>
    <row r="11374" spans="1:7" s="218" customFormat="1" ht="24" customHeight="1" x14ac:dyDescent="0.2">
      <c r="A11374" s="213" t="str">
        <f t="shared" si="3406"/>
        <v/>
      </c>
      <c r="B11374" s="211" t="str">
        <f t="shared" si="3409"/>
        <v/>
      </c>
      <c r="C11374" s="212"/>
      <c r="D11374" s="213" t="str">
        <f t="shared" si="3407"/>
        <v/>
      </c>
      <c r="E11374" s="214"/>
      <c r="F11374" s="215">
        <f t="shared" si="3408"/>
        <v>0</v>
      </c>
      <c r="G11374" s="281">
        <f t="shared" si="3410"/>
        <v>0</v>
      </c>
    </row>
    <row r="11375" spans="1:7" s="218" customFormat="1" ht="24" customHeight="1" x14ac:dyDescent="0.2">
      <c r="A11375" s="213" t="str">
        <f t="shared" si="3406"/>
        <v/>
      </c>
      <c r="B11375" s="211" t="str">
        <f t="shared" si="3409"/>
        <v/>
      </c>
      <c r="C11375" s="212"/>
      <c r="D11375" s="213" t="str">
        <f t="shared" si="3407"/>
        <v/>
      </c>
      <c r="E11375" s="214"/>
      <c r="F11375" s="216">
        <f t="shared" si="3408"/>
        <v>0</v>
      </c>
      <c r="G11375" s="281">
        <f t="shared" si="3410"/>
        <v>0</v>
      </c>
    </row>
    <row r="11376" spans="1:7" ht="24" customHeight="1" x14ac:dyDescent="0.2">
      <c r="A11376" s="282"/>
      <c r="B11376" s="95"/>
      <c r="C11376" s="95"/>
      <c r="D11376" s="101"/>
      <c r="E11376" s="102"/>
      <c r="F11376" s="268" t="s">
        <v>31</v>
      </c>
      <c r="G11376" s="283">
        <f>SUBTOTAL(9,G11362:G11375)</f>
        <v>0</v>
      </c>
    </row>
    <row r="11377" spans="1:7" ht="24" customHeight="1" x14ac:dyDescent="0.2">
      <c r="A11377" s="282"/>
      <c r="B11377" s="95"/>
      <c r="C11377" s="266" t="s">
        <v>605</v>
      </c>
      <c r="D11377" s="101"/>
      <c r="E11377" s="102"/>
      <c r="F11377" s="103"/>
      <c r="G11377" s="284"/>
    </row>
    <row r="11378" spans="1:7" s="218" customFormat="1"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1">
        <f>ROUND(E11378*F11378,2)</f>
        <v>0</v>
      </c>
    </row>
    <row r="11379" spans="1:7" s="218" customFormat="1" ht="24" customHeight="1" x14ac:dyDescent="0.2">
      <c r="A11379" s="213" t="str">
        <f t="shared" si="3411"/>
        <v/>
      </c>
      <c r="B11379" s="211">
        <f t="shared" si="3412"/>
        <v>0</v>
      </c>
      <c r="C11379" s="212"/>
      <c r="D11379" s="213" t="str">
        <f t="shared" si="3413"/>
        <v/>
      </c>
      <c r="E11379" s="214"/>
      <c r="F11379" s="217">
        <f t="shared" si="3414"/>
        <v>0</v>
      </c>
      <c r="G11379" s="281">
        <f>ROUND(E11379*F11379,2)</f>
        <v>0</v>
      </c>
    </row>
    <row r="11380" spans="1:7" s="218" customFormat="1" ht="24" customHeight="1" x14ac:dyDescent="0.2">
      <c r="A11380" s="213" t="str">
        <f t="shared" si="3411"/>
        <v/>
      </c>
      <c r="B11380" s="211">
        <f t="shared" si="3412"/>
        <v>0</v>
      </c>
      <c r="C11380" s="212"/>
      <c r="D11380" s="213" t="str">
        <f t="shared" si="3413"/>
        <v/>
      </c>
      <c r="E11380" s="214"/>
      <c r="F11380" s="217">
        <f t="shared" si="3414"/>
        <v>0</v>
      </c>
      <c r="G11380" s="281">
        <f t="shared" ref="G11380:G11385" si="3415">ROUND(E11380*F11380,2)</f>
        <v>0</v>
      </c>
    </row>
    <row r="11381" spans="1:7" s="218" customFormat="1" ht="24" customHeight="1" x14ac:dyDescent="0.2">
      <c r="A11381" s="213" t="str">
        <f t="shared" si="3411"/>
        <v/>
      </c>
      <c r="B11381" s="211">
        <f t="shared" si="3412"/>
        <v>0</v>
      </c>
      <c r="C11381" s="212"/>
      <c r="D11381" s="213" t="str">
        <f t="shared" si="3413"/>
        <v/>
      </c>
      <c r="E11381" s="214"/>
      <c r="F11381" s="217">
        <f t="shared" si="3414"/>
        <v>0</v>
      </c>
      <c r="G11381" s="281">
        <f t="shared" si="3415"/>
        <v>0</v>
      </c>
    </row>
    <row r="11382" spans="1:7" s="218" customFormat="1" ht="24" customHeight="1" x14ac:dyDescent="0.2">
      <c r="A11382" s="213" t="str">
        <f t="shared" si="3411"/>
        <v/>
      </c>
      <c r="B11382" s="211">
        <f t="shared" si="3412"/>
        <v>0</v>
      </c>
      <c r="C11382" s="212"/>
      <c r="D11382" s="213" t="str">
        <f t="shared" si="3413"/>
        <v/>
      </c>
      <c r="E11382" s="214"/>
      <c r="F11382" s="215">
        <f t="shared" si="3414"/>
        <v>0</v>
      </c>
      <c r="G11382" s="281">
        <f t="shared" si="3415"/>
        <v>0</v>
      </c>
    </row>
    <row r="11383" spans="1:7" s="218" customFormat="1" ht="24" customHeight="1" x14ac:dyDescent="0.2">
      <c r="A11383" s="213" t="str">
        <f t="shared" si="3411"/>
        <v/>
      </c>
      <c r="B11383" s="211">
        <f t="shared" si="3412"/>
        <v>0</v>
      </c>
      <c r="C11383" s="212"/>
      <c r="D11383" s="213" t="str">
        <f t="shared" si="3413"/>
        <v/>
      </c>
      <c r="E11383" s="214"/>
      <c r="F11383" s="215">
        <f t="shared" si="3414"/>
        <v>0</v>
      </c>
      <c r="G11383" s="281">
        <f t="shared" si="3415"/>
        <v>0</v>
      </c>
    </row>
    <row r="11384" spans="1:7" s="218" customFormat="1" ht="24" customHeight="1" x14ac:dyDescent="0.2">
      <c r="A11384" s="213" t="str">
        <f t="shared" si="3411"/>
        <v/>
      </c>
      <c r="B11384" s="211">
        <f t="shared" si="3412"/>
        <v>0</v>
      </c>
      <c r="C11384" s="212"/>
      <c r="D11384" s="213" t="str">
        <f t="shared" si="3413"/>
        <v/>
      </c>
      <c r="E11384" s="214"/>
      <c r="F11384" s="215">
        <f t="shared" si="3414"/>
        <v>0</v>
      </c>
      <c r="G11384" s="281">
        <f t="shared" si="3415"/>
        <v>0</v>
      </c>
    </row>
    <row r="11385" spans="1:7" s="218" customFormat="1" ht="24" customHeight="1" x14ac:dyDescent="0.2">
      <c r="A11385" s="213" t="str">
        <f t="shared" si="3411"/>
        <v/>
      </c>
      <c r="B11385" s="211">
        <f t="shared" si="3412"/>
        <v>0</v>
      </c>
      <c r="C11385" s="212"/>
      <c r="D11385" s="213" t="str">
        <f t="shared" si="3413"/>
        <v/>
      </c>
      <c r="E11385" s="214"/>
      <c r="F11385" s="215">
        <f t="shared" si="3414"/>
        <v>0</v>
      </c>
      <c r="G11385" s="281">
        <f t="shared" si="3415"/>
        <v>0</v>
      </c>
    </row>
    <row r="11386" spans="1:7" ht="24" customHeight="1" x14ac:dyDescent="0.2">
      <c r="A11386" s="282"/>
      <c r="B11386" s="95"/>
      <c r="C11386" s="95"/>
      <c r="D11386" s="101"/>
      <c r="E11386" s="102"/>
      <c r="F11386" s="268" t="s">
        <v>32</v>
      </c>
      <c r="G11386" s="283">
        <f>SUBTOTAL(9,G11378:G11385)</f>
        <v>0</v>
      </c>
    </row>
    <row r="11387" spans="1:7" ht="24" customHeight="1" x14ac:dyDescent="0.2">
      <c r="A11387" s="282"/>
      <c r="B11387" s="95"/>
      <c r="C11387" s="266" t="s">
        <v>606</v>
      </c>
      <c r="D11387" s="101"/>
      <c r="E11387" s="102"/>
      <c r="F11387" s="103"/>
      <c r="G11387" s="284"/>
    </row>
    <row r="11388" spans="1:7" s="218" customFormat="1"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1">
        <f t="shared" ref="G11388:G11396" si="3420">ROUND(E11388*F11388,2)</f>
        <v>0</v>
      </c>
    </row>
    <row r="11389" spans="1:7" s="218" customFormat="1" ht="24" customHeight="1" x14ac:dyDescent="0.2">
      <c r="A11389" s="213" t="str">
        <f t="shared" si="3416"/>
        <v/>
      </c>
      <c r="B11389" s="211" t="str">
        <f t="shared" si="3417"/>
        <v/>
      </c>
      <c r="C11389" s="212"/>
      <c r="D11389" s="213" t="str">
        <f t="shared" si="3418"/>
        <v/>
      </c>
      <c r="E11389" s="214"/>
      <c r="F11389" s="215">
        <f t="shared" si="3419"/>
        <v>0</v>
      </c>
      <c r="G11389" s="281">
        <f t="shared" si="3420"/>
        <v>0</v>
      </c>
    </row>
    <row r="11390" spans="1:7" s="218" customFormat="1" ht="24" customHeight="1" x14ac:dyDescent="0.2">
      <c r="A11390" s="213" t="str">
        <f t="shared" si="3416"/>
        <v/>
      </c>
      <c r="B11390" s="211" t="str">
        <f t="shared" si="3417"/>
        <v/>
      </c>
      <c r="C11390" s="212"/>
      <c r="D11390" s="213" t="str">
        <f t="shared" si="3418"/>
        <v/>
      </c>
      <c r="E11390" s="214"/>
      <c r="F11390" s="215">
        <f t="shared" si="3419"/>
        <v>0</v>
      </c>
      <c r="G11390" s="281">
        <f t="shared" si="3420"/>
        <v>0</v>
      </c>
    </row>
    <row r="11391" spans="1:7" s="218" customFormat="1" ht="24" customHeight="1" x14ac:dyDescent="0.2">
      <c r="A11391" s="213" t="str">
        <f t="shared" si="3416"/>
        <v/>
      </c>
      <c r="B11391" s="211" t="str">
        <f t="shared" si="3417"/>
        <v/>
      </c>
      <c r="C11391" s="212"/>
      <c r="D11391" s="213" t="str">
        <f t="shared" si="3418"/>
        <v/>
      </c>
      <c r="E11391" s="214"/>
      <c r="F11391" s="215">
        <f t="shared" si="3419"/>
        <v>0</v>
      </c>
      <c r="G11391" s="281">
        <f t="shared" si="3420"/>
        <v>0</v>
      </c>
    </row>
    <row r="11392" spans="1:7" s="218" customFormat="1" ht="24" customHeight="1" x14ac:dyDescent="0.2">
      <c r="A11392" s="213" t="str">
        <f t="shared" si="3416"/>
        <v/>
      </c>
      <c r="B11392" s="211" t="str">
        <f t="shared" si="3417"/>
        <v/>
      </c>
      <c r="C11392" s="212"/>
      <c r="D11392" s="213" t="str">
        <f t="shared" si="3418"/>
        <v/>
      </c>
      <c r="E11392" s="214"/>
      <c r="F11392" s="215">
        <f t="shared" si="3419"/>
        <v>0</v>
      </c>
      <c r="G11392" s="281">
        <f t="shared" si="3420"/>
        <v>0</v>
      </c>
    </row>
    <row r="11393" spans="1:7" s="218" customFormat="1" ht="24" customHeight="1" x14ac:dyDescent="0.2">
      <c r="A11393" s="213" t="str">
        <f t="shared" si="3416"/>
        <v/>
      </c>
      <c r="B11393" s="211" t="str">
        <f t="shared" si="3417"/>
        <v/>
      </c>
      <c r="C11393" s="212"/>
      <c r="D11393" s="213" t="str">
        <f t="shared" si="3418"/>
        <v/>
      </c>
      <c r="E11393" s="214"/>
      <c r="F11393" s="215">
        <f t="shared" si="3419"/>
        <v>0</v>
      </c>
      <c r="G11393" s="281">
        <f t="shared" si="3420"/>
        <v>0</v>
      </c>
    </row>
    <row r="11394" spans="1:7" s="218" customFormat="1" ht="24" customHeight="1" x14ac:dyDescent="0.2">
      <c r="A11394" s="213" t="str">
        <f t="shared" si="3416"/>
        <v/>
      </c>
      <c r="B11394" s="211" t="str">
        <f t="shared" si="3417"/>
        <v/>
      </c>
      <c r="C11394" s="212"/>
      <c r="D11394" s="213" t="str">
        <f t="shared" si="3418"/>
        <v/>
      </c>
      <c r="E11394" s="214"/>
      <c r="F11394" s="215">
        <f t="shared" si="3419"/>
        <v>0</v>
      </c>
      <c r="G11394" s="281">
        <f t="shared" si="3420"/>
        <v>0</v>
      </c>
    </row>
    <row r="11395" spans="1:7" s="218" customFormat="1" ht="24" customHeight="1" x14ac:dyDescent="0.2">
      <c r="A11395" s="213" t="str">
        <f t="shared" si="3416"/>
        <v/>
      </c>
      <c r="B11395" s="211" t="str">
        <f t="shared" si="3417"/>
        <v/>
      </c>
      <c r="C11395" s="212"/>
      <c r="D11395" s="213" t="str">
        <f t="shared" si="3418"/>
        <v/>
      </c>
      <c r="E11395" s="214"/>
      <c r="F11395" s="215">
        <f t="shared" si="3419"/>
        <v>0</v>
      </c>
      <c r="G11395" s="281">
        <f t="shared" si="3420"/>
        <v>0</v>
      </c>
    </row>
    <row r="11396" spans="1:7" s="218" customFormat="1" ht="24" customHeight="1" x14ac:dyDescent="0.2">
      <c r="A11396" s="213" t="str">
        <f t="shared" si="3416"/>
        <v/>
      </c>
      <c r="B11396" s="211" t="str">
        <f t="shared" si="3417"/>
        <v/>
      </c>
      <c r="C11396" s="212"/>
      <c r="D11396" s="213" t="str">
        <f t="shared" si="3418"/>
        <v/>
      </c>
      <c r="E11396" s="214"/>
      <c r="F11396" s="215">
        <f t="shared" si="3419"/>
        <v>0</v>
      </c>
      <c r="G11396" s="281">
        <f t="shared" si="3420"/>
        <v>0</v>
      </c>
    </row>
    <row r="11397" spans="1:7" ht="24" customHeight="1" x14ac:dyDescent="0.2">
      <c r="A11397" s="285"/>
      <c r="B11397" s="101"/>
      <c r="C11397" s="95"/>
      <c r="D11397" s="101"/>
      <c r="E11397" s="102"/>
      <c r="F11397" s="268" t="s">
        <v>33</v>
      </c>
      <c r="G11397" s="283">
        <f>SUBTOTAL(9,G11388:G11396)</f>
        <v>0</v>
      </c>
    </row>
    <row r="11398" spans="1:7" ht="24" customHeight="1" x14ac:dyDescent="0.2">
      <c r="A11398" s="286"/>
      <c r="B11398" s="101"/>
      <c r="C11398" s="95"/>
      <c r="D11398" s="101"/>
      <c r="E11398" s="102"/>
      <c r="F11398" s="103"/>
      <c r="G11398" s="284"/>
    </row>
    <row r="11399" spans="1:7" ht="24" customHeight="1" x14ac:dyDescent="0.2">
      <c r="A11399" s="287" t="str">
        <f>B11357</f>
        <v/>
      </c>
      <c r="B11399" s="288" t="str">
        <f>C11357</f>
        <v/>
      </c>
      <c r="C11399" s="109"/>
      <c r="D11399" s="109" t="s">
        <v>34</v>
      </c>
      <c r="E11399" s="110"/>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7" t="str">
        <f>Comitente</f>
        <v>CA.ME. SAN JUAN SOCIEDAD DEL ESTADO</v>
      </c>
      <c r="C11402" s="92"/>
      <c r="D11402" s="98"/>
      <c r="E11402" s="98"/>
      <c r="F11402" s="99"/>
      <c r="G11402" s="273"/>
    </row>
    <row r="11403" spans="1:7" ht="24" customHeight="1" x14ac:dyDescent="0.2">
      <c r="A11403" s="272" t="s">
        <v>603</v>
      </c>
      <c r="B11403" s="97">
        <f>Contratista</f>
        <v>0</v>
      </c>
      <c r="C11403" s="93"/>
      <c r="D11403" s="93"/>
      <c r="E11403" s="93"/>
      <c r="F11403" s="100"/>
      <c r="G11403" s="274"/>
    </row>
    <row r="11404" spans="1:7" ht="24" customHeight="1" x14ac:dyDescent="0.2">
      <c r="A11404" s="272" t="s">
        <v>24</v>
      </c>
      <c r="B11404" s="97" t="str">
        <f>Obra</f>
        <v>CIERRE PERIMETRAL - OBRA CIVIL Ca.Me. SAN JUAN S.E.</v>
      </c>
      <c r="C11404" s="93"/>
      <c r="D11404" s="93"/>
      <c r="E11404" s="93"/>
      <c r="F11404" s="100" t="s">
        <v>38</v>
      </c>
      <c r="G11404" s="275">
        <f>Fecha_Base</f>
        <v>44711</v>
      </c>
    </row>
    <row r="11405" spans="1:7" ht="24" customHeight="1" x14ac:dyDescent="0.2">
      <c r="A11405" s="276" t="s">
        <v>601</v>
      </c>
      <c r="B11405" s="94" t="str">
        <f>Ubicación</f>
        <v>DEPARTAMENTO SARMIENTO</v>
      </c>
      <c r="C11405" s="94"/>
      <c r="D11405" s="101"/>
      <c r="E11405" s="102"/>
      <c r="F11405" s="103"/>
      <c r="G11405" s="277"/>
    </row>
    <row r="11406" spans="1:7" ht="24" customHeight="1" x14ac:dyDescent="0.2">
      <c r="A11406" s="276" t="s">
        <v>39</v>
      </c>
      <c r="B11406" s="104" t="str">
        <f>IFERROR(VALUE(LEFT(B11407,FIND(".",B11407)-1)),"")</f>
        <v/>
      </c>
      <c r="C11406" s="95" t="str">
        <f>IFERROR(VLOOKUP(B11406,Tabla_CyP,2,FALSE),"")</f>
        <v/>
      </c>
      <c r="D11406" s="95"/>
      <c r="E11406" s="102"/>
      <c r="F11406" s="103"/>
      <c r="G11406" s="277"/>
    </row>
    <row r="11407" spans="1:7" ht="24" customHeight="1" x14ac:dyDescent="0.2">
      <c r="A11407" s="276" t="s">
        <v>25</v>
      </c>
      <c r="B11407" s="105" t="str">
        <f>IFERROR(VLOOKUP(COUNTIF($A$1:A11407,"ANALISIS DE PRECIOS"),Tabla_NumeroItem,2,FALSE),"")</f>
        <v/>
      </c>
      <c r="C11407" s="95" t="str">
        <f>IFERROR(VLOOKUP(B11407,Tabla_CyP,2,FALSE),"")</f>
        <v/>
      </c>
      <c r="D11407" s="101"/>
      <c r="E11407" s="102"/>
      <c r="F11407" s="100" t="s">
        <v>26</v>
      </c>
      <c r="G11407" s="278" t="str">
        <f>IFERROR(VLOOKUP(B11407,Tabla_CyP,4,FALSE),"")</f>
        <v/>
      </c>
    </row>
    <row r="11408" spans="1:7" ht="24" customHeight="1" x14ac:dyDescent="0.2">
      <c r="A11408" s="276"/>
      <c r="B11408" s="94"/>
      <c r="C11408" s="95"/>
      <c r="D11408" s="101"/>
      <c r="E11408" s="102"/>
      <c r="F11408" s="103"/>
      <c r="G11408" s="277"/>
    </row>
    <row r="11409" spans="1:123" ht="24" customHeight="1" x14ac:dyDescent="0.2">
      <c r="A11409" s="378" t="s">
        <v>507</v>
      </c>
      <c r="B11409" s="379"/>
      <c r="C11409" s="380" t="s">
        <v>0</v>
      </c>
      <c r="D11409" s="380" t="s">
        <v>27</v>
      </c>
      <c r="E11409" s="386" t="s">
        <v>28</v>
      </c>
      <c r="F11409" s="388" t="s">
        <v>29</v>
      </c>
      <c r="G11409" s="388" t="s">
        <v>30</v>
      </c>
    </row>
    <row r="11410" spans="1:123" s="107" customFormat="1" ht="24" customHeight="1" x14ac:dyDescent="0.2">
      <c r="A11410" s="106" t="s">
        <v>508</v>
      </c>
      <c r="B11410" s="106" t="s">
        <v>509</v>
      </c>
      <c r="C11410" s="381"/>
      <c r="D11410" s="381"/>
      <c r="E11410" s="387"/>
      <c r="F11410" s="389"/>
      <c r="G11410" s="389"/>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customHeight="1" x14ac:dyDescent="0.2">
      <c r="A11411" s="279"/>
      <c r="B11411" s="108"/>
      <c r="C11411" s="267" t="s">
        <v>604</v>
      </c>
      <c r="D11411" s="109"/>
      <c r="E11411" s="110"/>
      <c r="F11411" s="111"/>
      <c r="G11411" s="280"/>
    </row>
    <row r="11412" spans="1:123" s="218" customFormat="1"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1">
        <f>ROUND(E11412*F11412,2)</f>
        <v>0</v>
      </c>
    </row>
    <row r="11413" spans="1:123" s="218" customFormat="1"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1">
        <f t="shared" ref="G11413:G11425" si="3425">ROUND(E11413*F11413,2)</f>
        <v>0</v>
      </c>
    </row>
    <row r="11414" spans="1:123" s="218" customFormat="1" ht="24" customHeight="1" x14ac:dyDescent="0.2">
      <c r="A11414" s="213" t="str">
        <f t="shared" si="3421"/>
        <v/>
      </c>
      <c r="B11414" s="211" t="str">
        <f t="shared" si="3424"/>
        <v/>
      </c>
      <c r="C11414" s="212"/>
      <c r="D11414" s="213" t="str">
        <f t="shared" si="3422"/>
        <v/>
      </c>
      <c r="E11414" s="214"/>
      <c r="F11414" s="215">
        <f t="shared" si="3423"/>
        <v>0</v>
      </c>
      <c r="G11414" s="281">
        <f t="shared" si="3425"/>
        <v>0</v>
      </c>
    </row>
    <row r="11415" spans="1:123" s="218" customFormat="1" ht="24" customHeight="1" x14ac:dyDescent="0.2">
      <c r="A11415" s="213" t="str">
        <f t="shared" si="3421"/>
        <v/>
      </c>
      <c r="B11415" s="211" t="str">
        <f t="shared" si="3424"/>
        <v/>
      </c>
      <c r="C11415" s="212"/>
      <c r="D11415" s="213" t="str">
        <f t="shared" si="3422"/>
        <v/>
      </c>
      <c r="E11415" s="214"/>
      <c r="F11415" s="215">
        <f t="shared" si="3423"/>
        <v>0</v>
      </c>
      <c r="G11415" s="281">
        <f t="shared" si="3425"/>
        <v>0</v>
      </c>
    </row>
    <row r="11416" spans="1:123" s="218" customFormat="1" ht="24" customHeight="1" x14ac:dyDescent="0.2">
      <c r="A11416" s="213" t="str">
        <f t="shared" si="3421"/>
        <v/>
      </c>
      <c r="B11416" s="211" t="str">
        <f t="shared" si="3424"/>
        <v/>
      </c>
      <c r="C11416" s="212"/>
      <c r="D11416" s="213" t="str">
        <f t="shared" si="3422"/>
        <v/>
      </c>
      <c r="E11416" s="214"/>
      <c r="F11416" s="215">
        <f t="shared" si="3423"/>
        <v>0</v>
      </c>
      <c r="G11416" s="281">
        <f t="shared" si="3425"/>
        <v>0</v>
      </c>
    </row>
    <row r="11417" spans="1:123" s="218" customFormat="1" ht="24" customHeight="1" x14ac:dyDescent="0.2">
      <c r="A11417" s="213" t="str">
        <f t="shared" si="3421"/>
        <v/>
      </c>
      <c r="B11417" s="211" t="str">
        <f t="shared" si="3424"/>
        <v/>
      </c>
      <c r="C11417" s="212"/>
      <c r="D11417" s="213" t="str">
        <f t="shared" si="3422"/>
        <v/>
      </c>
      <c r="E11417" s="214"/>
      <c r="F11417" s="215">
        <f t="shared" si="3423"/>
        <v>0</v>
      </c>
      <c r="G11417" s="281">
        <f t="shared" si="3425"/>
        <v>0</v>
      </c>
    </row>
    <row r="11418" spans="1:123" s="218" customFormat="1" ht="24" customHeight="1" x14ac:dyDescent="0.2">
      <c r="A11418" s="213" t="str">
        <f t="shared" si="3421"/>
        <v/>
      </c>
      <c r="B11418" s="211" t="str">
        <f t="shared" si="3424"/>
        <v/>
      </c>
      <c r="C11418" s="212"/>
      <c r="D11418" s="213" t="str">
        <f t="shared" si="3422"/>
        <v/>
      </c>
      <c r="E11418" s="214"/>
      <c r="F11418" s="215">
        <f t="shared" si="3423"/>
        <v>0</v>
      </c>
      <c r="G11418" s="281">
        <f t="shared" si="3425"/>
        <v>0</v>
      </c>
    </row>
    <row r="11419" spans="1:123" s="218" customFormat="1" ht="24" customHeight="1" x14ac:dyDescent="0.2">
      <c r="A11419" s="213" t="str">
        <f t="shared" si="3421"/>
        <v/>
      </c>
      <c r="B11419" s="211" t="str">
        <f t="shared" si="3424"/>
        <v/>
      </c>
      <c r="C11419" s="212"/>
      <c r="D11419" s="213" t="str">
        <f t="shared" si="3422"/>
        <v/>
      </c>
      <c r="E11419" s="214"/>
      <c r="F11419" s="215">
        <f t="shared" si="3423"/>
        <v>0</v>
      </c>
      <c r="G11419" s="281">
        <f t="shared" si="3425"/>
        <v>0</v>
      </c>
    </row>
    <row r="11420" spans="1:123" s="218" customFormat="1" ht="24" customHeight="1" x14ac:dyDescent="0.2">
      <c r="A11420" s="213" t="str">
        <f t="shared" si="3421"/>
        <v/>
      </c>
      <c r="B11420" s="211" t="str">
        <f t="shared" si="3424"/>
        <v/>
      </c>
      <c r="C11420" s="212"/>
      <c r="D11420" s="213" t="str">
        <f t="shared" si="3422"/>
        <v/>
      </c>
      <c r="E11420" s="214"/>
      <c r="F11420" s="215">
        <f t="shared" si="3423"/>
        <v>0</v>
      </c>
      <c r="G11420" s="281">
        <f t="shared" si="3425"/>
        <v>0</v>
      </c>
    </row>
    <row r="11421" spans="1:123" s="218" customFormat="1" ht="24" customHeight="1" x14ac:dyDescent="0.2">
      <c r="A11421" s="213" t="str">
        <f t="shared" si="3421"/>
        <v/>
      </c>
      <c r="B11421" s="211" t="str">
        <f t="shared" si="3424"/>
        <v/>
      </c>
      <c r="C11421" s="212"/>
      <c r="D11421" s="213" t="str">
        <f t="shared" si="3422"/>
        <v/>
      </c>
      <c r="E11421" s="214"/>
      <c r="F11421" s="215">
        <f t="shared" si="3423"/>
        <v>0</v>
      </c>
      <c r="G11421" s="281">
        <f t="shared" si="3425"/>
        <v>0</v>
      </c>
    </row>
    <row r="11422" spans="1:123" s="218" customFormat="1" ht="24" customHeight="1" x14ac:dyDescent="0.2">
      <c r="A11422" s="213" t="str">
        <f t="shared" si="3421"/>
        <v/>
      </c>
      <c r="B11422" s="211" t="str">
        <f t="shared" si="3424"/>
        <v/>
      </c>
      <c r="C11422" s="212"/>
      <c r="D11422" s="213" t="str">
        <f t="shared" si="3422"/>
        <v/>
      </c>
      <c r="E11422" s="214"/>
      <c r="F11422" s="215">
        <f t="shared" si="3423"/>
        <v>0</v>
      </c>
      <c r="G11422" s="281">
        <f t="shared" si="3425"/>
        <v>0</v>
      </c>
    </row>
    <row r="11423" spans="1:123" s="218" customFormat="1" ht="24" customHeight="1" x14ac:dyDescent="0.2">
      <c r="A11423" s="213" t="str">
        <f t="shared" si="3421"/>
        <v/>
      </c>
      <c r="B11423" s="211" t="str">
        <f t="shared" si="3424"/>
        <v/>
      </c>
      <c r="C11423" s="212"/>
      <c r="D11423" s="213" t="str">
        <f t="shared" si="3422"/>
        <v/>
      </c>
      <c r="E11423" s="214"/>
      <c r="F11423" s="215">
        <f t="shared" si="3423"/>
        <v>0</v>
      </c>
      <c r="G11423" s="281">
        <f t="shared" si="3425"/>
        <v>0</v>
      </c>
    </row>
    <row r="11424" spans="1:123" s="218" customFormat="1" ht="24" customHeight="1" x14ac:dyDescent="0.2">
      <c r="A11424" s="213" t="str">
        <f t="shared" si="3421"/>
        <v/>
      </c>
      <c r="B11424" s="211" t="str">
        <f t="shared" si="3424"/>
        <v/>
      </c>
      <c r="C11424" s="212"/>
      <c r="D11424" s="213" t="str">
        <f t="shared" si="3422"/>
        <v/>
      </c>
      <c r="E11424" s="214"/>
      <c r="F11424" s="215">
        <f t="shared" si="3423"/>
        <v>0</v>
      </c>
      <c r="G11424" s="281">
        <f t="shared" si="3425"/>
        <v>0</v>
      </c>
    </row>
    <row r="11425" spans="1:7" s="218" customFormat="1" ht="24" customHeight="1" x14ac:dyDescent="0.2">
      <c r="A11425" s="213" t="str">
        <f t="shared" si="3421"/>
        <v/>
      </c>
      <c r="B11425" s="211" t="str">
        <f t="shared" si="3424"/>
        <v/>
      </c>
      <c r="C11425" s="212"/>
      <c r="D11425" s="213" t="str">
        <f t="shared" si="3422"/>
        <v/>
      </c>
      <c r="E11425" s="214"/>
      <c r="F11425" s="216">
        <f t="shared" si="3423"/>
        <v>0</v>
      </c>
      <c r="G11425" s="281">
        <f t="shared" si="3425"/>
        <v>0</v>
      </c>
    </row>
    <row r="11426" spans="1:7" ht="24" customHeight="1" x14ac:dyDescent="0.2">
      <c r="A11426" s="282"/>
      <c r="B11426" s="95"/>
      <c r="C11426" s="95"/>
      <c r="D11426" s="101"/>
      <c r="E11426" s="102"/>
      <c r="F11426" s="268" t="s">
        <v>31</v>
      </c>
      <c r="G11426" s="283">
        <f>SUBTOTAL(9,G11412:G11425)</f>
        <v>0</v>
      </c>
    </row>
    <row r="11427" spans="1:7" ht="24" customHeight="1" x14ac:dyDescent="0.2">
      <c r="A11427" s="282"/>
      <c r="B11427" s="95"/>
      <c r="C11427" s="266" t="s">
        <v>605</v>
      </c>
      <c r="D11427" s="101"/>
      <c r="E11427" s="102"/>
      <c r="F11427" s="103"/>
      <c r="G11427" s="284"/>
    </row>
    <row r="11428" spans="1:7" s="218" customFormat="1"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1">
        <f>ROUND(E11428*F11428,2)</f>
        <v>0</v>
      </c>
    </row>
    <row r="11429" spans="1:7" s="218" customFormat="1" ht="24" customHeight="1" x14ac:dyDescent="0.2">
      <c r="A11429" s="213" t="str">
        <f t="shared" si="3426"/>
        <v/>
      </c>
      <c r="B11429" s="211">
        <f t="shared" si="3427"/>
        <v>0</v>
      </c>
      <c r="C11429" s="212"/>
      <c r="D11429" s="213" t="str">
        <f t="shared" si="3428"/>
        <v/>
      </c>
      <c r="E11429" s="214"/>
      <c r="F11429" s="217">
        <f t="shared" si="3429"/>
        <v>0</v>
      </c>
      <c r="G11429" s="281">
        <f>ROUND(E11429*F11429,2)</f>
        <v>0</v>
      </c>
    </row>
    <row r="11430" spans="1:7" s="218" customFormat="1" ht="24" customHeight="1" x14ac:dyDescent="0.2">
      <c r="A11430" s="213" t="str">
        <f t="shared" si="3426"/>
        <v/>
      </c>
      <c r="B11430" s="211">
        <f t="shared" si="3427"/>
        <v>0</v>
      </c>
      <c r="C11430" s="212"/>
      <c r="D11430" s="213" t="str">
        <f t="shared" si="3428"/>
        <v/>
      </c>
      <c r="E11430" s="214"/>
      <c r="F11430" s="217">
        <f t="shared" si="3429"/>
        <v>0</v>
      </c>
      <c r="G11430" s="281">
        <f t="shared" ref="G11430:G11435" si="3430">ROUND(E11430*F11430,2)</f>
        <v>0</v>
      </c>
    </row>
    <row r="11431" spans="1:7" s="218" customFormat="1" ht="24" customHeight="1" x14ac:dyDescent="0.2">
      <c r="A11431" s="213" t="str">
        <f t="shared" si="3426"/>
        <v/>
      </c>
      <c r="B11431" s="211">
        <f t="shared" si="3427"/>
        <v>0</v>
      </c>
      <c r="C11431" s="212"/>
      <c r="D11431" s="213" t="str">
        <f t="shared" si="3428"/>
        <v/>
      </c>
      <c r="E11431" s="214"/>
      <c r="F11431" s="217">
        <f t="shared" si="3429"/>
        <v>0</v>
      </c>
      <c r="G11431" s="281">
        <f t="shared" si="3430"/>
        <v>0</v>
      </c>
    </row>
    <row r="11432" spans="1:7" s="218" customFormat="1" ht="24" customHeight="1" x14ac:dyDescent="0.2">
      <c r="A11432" s="213" t="str">
        <f t="shared" si="3426"/>
        <v/>
      </c>
      <c r="B11432" s="211">
        <f t="shared" si="3427"/>
        <v>0</v>
      </c>
      <c r="C11432" s="212"/>
      <c r="D11432" s="213" t="str">
        <f t="shared" si="3428"/>
        <v/>
      </c>
      <c r="E11432" s="214"/>
      <c r="F11432" s="215">
        <f t="shared" si="3429"/>
        <v>0</v>
      </c>
      <c r="G11432" s="281">
        <f t="shared" si="3430"/>
        <v>0</v>
      </c>
    </row>
    <row r="11433" spans="1:7" s="218" customFormat="1" ht="24" customHeight="1" x14ac:dyDescent="0.2">
      <c r="A11433" s="213" t="str">
        <f t="shared" si="3426"/>
        <v/>
      </c>
      <c r="B11433" s="211">
        <f t="shared" si="3427"/>
        <v>0</v>
      </c>
      <c r="C11433" s="212"/>
      <c r="D11433" s="213" t="str">
        <f t="shared" si="3428"/>
        <v/>
      </c>
      <c r="E11433" s="214"/>
      <c r="F11433" s="215">
        <f t="shared" si="3429"/>
        <v>0</v>
      </c>
      <c r="G11433" s="281">
        <f t="shared" si="3430"/>
        <v>0</v>
      </c>
    </row>
    <row r="11434" spans="1:7" s="218" customFormat="1" ht="24" customHeight="1" x14ac:dyDescent="0.2">
      <c r="A11434" s="213" t="str">
        <f t="shared" si="3426"/>
        <v/>
      </c>
      <c r="B11434" s="211">
        <f t="shared" si="3427"/>
        <v>0</v>
      </c>
      <c r="C11434" s="212"/>
      <c r="D11434" s="213" t="str">
        <f t="shared" si="3428"/>
        <v/>
      </c>
      <c r="E11434" s="214"/>
      <c r="F11434" s="215">
        <f t="shared" si="3429"/>
        <v>0</v>
      </c>
      <c r="G11434" s="281">
        <f t="shared" si="3430"/>
        <v>0</v>
      </c>
    </row>
    <row r="11435" spans="1:7" s="218" customFormat="1" ht="24" customHeight="1" x14ac:dyDescent="0.2">
      <c r="A11435" s="213" t="str">
        <f t="shared" si="3426"/>
        <v/>
      </c>
      <c r="B11435" s="211">
        <f t="shared" si="3427"/>
        <v>0</v>
      </c>
      <c r="C11435" s="212"/>
      <c r="D11435" s="213" t="str">
        <f t="shared" si="3428"/>
        <v/>
      </c>
      <c r="E11435" s="214"/>
      <c r="F11435" s="215">
        <f t="shared" si="3429"/>
        <v>0</v>
      </c>
      <c r="G11435" s="281">
        <f t="shared" si="3430"/>
        <v>0</v>
      </c>
    </row>
    <row r="11436" spans="1:7" ht="24" customHeight="1" x14ac:dyDescent="0.2">
      <c r="A11436" s="282"/>
      <c r="B11436" s="95"/>
      <c r="C11436" s="95"/>
      <c r="D11436" s="101"/>
      <c r="E11436" s="102"/>
      <c r="F11436" s="268" t="s">
        <v>32</v>
      </c>
      <c r="G11436" s="283">
        <f>SUBTOTAL(9,G11428:G11435)</f>
        <v>0</v>
      </c>
    </row>
    <row r="11437" spans="1:7" ht="24" customHeight="1" x14ac:dyDescent="0.2">
      <c r="A11437" s="282"/>
      <c r="B11437" s="95"/>
      <c r="C11437" s="266" t="s">
        <v>606</v>
      </c>
      <c r="D11437" s="101"/>
      <c r="E11437" s="102"/>
      <c r="F11437" s="103"/>
      <c r="G11437" s="284"/>
    </row>
    <row r="11438" spans="1:7" s="218" customFormat="1"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1">
        <f t="shared" ref="G11438:G11446" si="3435">ROUND(E11438*F11438,2)</f>
        <v>0</v>
      </c>
    </row>
    <row r="11439" spans="1:7" s="218" customFormat="1" ht="24" customHeight="1" x14ac:dyDescent="0.2">
      <c r="A11439" s="213" t="str">
        <f t="shared" si="3431"/>
        <v/>
      </c>
      <c r="B11439" s="211" t="str">
        <f t="shared" si="3432"/>
        <v/>
      </c>
      <c r="C11439" s="212"/>
      <c r="D11439" s="213" t="str">
        <f t="shared" si="3433"/>
        <v/>
      </c>
      <c r="E11439" s="214"/>
      <c r="F11439" s="215">
        <f t="shared" si="3434"/>
        <v>0</v>
      </c>
      <c r="G11439" s="281">
        <f t="shared" si="3435"/>
        <v>0</v>
      </c>
    </row>
    <row r="11440" spans="1:7" s="218" customFormat="1" ht="24" customHeight="1" x14ac:dyDescent="0.2">
      <c r="A11440" s="213" t="str">
        <f t="shared" si="3431"/>
        <v/>
      </c>
      <c r="B11440" s="211" t="str">
        <f t="shared" si="3432"/>
        <v/>
      </c>
      <c r="C11440" s="212"/>
      <c r="D11440" s="213" t="str">
        <f t="shared" si="3433"/>
        <v/>
      </c>
      <c r="E11440" s="214"/>
      <c r="F11440" s="215">
        <f t="shared" si="3434"/>
        <v>0</v>
      </c>
      <c r="G11440" s="281">
        <f t="shared" si="3435"/>
        <v>0</v>
      </c>
    </row>
    <row r="11441" spans="1:7" s="218" customFormat="1" ht="24" customHeight="1" x14ac:dyDescent="0.2">
      <c r="A11441" s="213" t="str">
        <f t="shared" si="3431"/>
        <v/>
      </c>
      <c r="B11441" s="211" t="str">
        <f t="shared" si="3432"/>
        <v/>
      </c>
      <c r="C11441" s="212"/>
      <c r="D11441" s="213" t="str">
        <f t="shared" si="3433"/>
        <v/>
      </c>
      <c r="E11441" s="214"/>
      <c r="F11441" s="215">
        <f t="shared" si="3434"/>
        <v>0</v>
      </c>
      <c r="G11441" s="281">
        <f t="shared" si="3435"/>
        <v>0</v>
      </c>
    </row>
    <row r="11442" spans="1:7" s="218" customFormat="1" ht="24" customHeight="1" x14ac:dyDescent="0.2">
      <c r="A11442" s="213" t="str">
        <f t="shared" si="3431"/>
        <v/>
      </c>
      <c r="B11442" s="211" t="str">
        <f t="shared" si="3432"/>
        <v/>
      </c>
      <c r="C11442" s="212"/>
      <c r="D11442" s="213" t="str">
        <f t="shared" si="3433"/>
        <v/>
      </c>
      <c r="E11442" s="214"/>
      <c r="F11442" s="215">
        <f t="shared" si="3434"/>
        <v>0</v>
      </c>
      <c r="G11442" s="281">
        <f t="shared" si="3435"/>
        <v>0</v>
      </c>
    </row>
    <row r="11443" spans="1:7" s="218" customFormat="1" ht="24" customHeight="1" x14ac:dyDescent="0.2">
      <c r="A11443" s="213" t="str">
        <f t="shared" si="3431"/>
        <v/>
      </c>
      <c r="B11443" s="211" t="str">
        <f t="shared" si="3432"/>
        <v/>
      </c>
      <c r="C11443" s="212"/>
      <c r="D11443" s="213" t="str">
        <f t="shared" si="3433"/>
        <v/>
      </c>
      <c r="E11443" s="214"/>
      <c r="F11443" s="215">
        <f t="shared" si="3434"/>
        <v>0</v>
      </c>
      <c r="G11443" s="281">
        <f t="shared" si="3435"/>
        <v>0</v>
      </c>
    </row>
    <row r="11444" spans="1:7" s="218" customFormat="1" ht="24" customHeight="1" x14ac:dyDescent="0.2">
      <c r="A11444" s="213" t="str">
        <f t="shared" si="3431"/>
        <v/>
      </c>
      <c r="B11444" s="211" t="str">
        <f t="shared" si="3432"/>
        <v/>
      </c>
      <c r="C11444" s="212"/>
      <c r="D11444" s="213" t="str">
        <f t="shared" si="3433"/>
        <v/>
      </c>
      <c r="E11444" s="214"/>
      <c r="F11444" s="215">
        <f t="shared" si="3434"/>
        <v>0</v>
      </c>
      <c r="G11444" s="281">
        <f t="shared" si="3435"/>
        <v>0</v>
      </c>
    </row>
    <row r="11445" spans="1:7" s="218" customFormat="1" ht="24" customHeight="1" x14ac:dyDescent="0.2">
      <c r="A11445" s="213" t="str">
        <f t="shared" si="3431"/>
        <v/>
      </c>
      <c r="B11445" s="211" t="str">
        <f t="shared" si="3432"/>
        <v/>
      </c>
      <c r="C11445" s="212"/>
      <c r="D11445" s="213" t="str">
        <f t="shared" si="3433"/>
        <v/>
      </c>
      <c r="E11445" s="214"/>
      <c r="F11445" s="215">
        <f t="shared" si="3434"/>
        <v>0</v>
      </c>
      <c r="G11445" s="281">
        <f t="shared" si="3435"/>
        <v>0</v>
      </c>
    </row>
    <row r="11446" spans="1:7" s="218" customFormat="1" ht="24" customHeight="1" x14ac:dyDescent="0.2">
      <c r="A11446" s="213" t="str">
        <f t="shared" si="3431"/>
        <v/>
      </c>
      <c r="B11446" s="211" t="str">
        <f t="shared" si="3432"/>
        <v/>
      </c>
      <c r="C11446" s="212"/>
      <c r="D11446" s="213" t="str">
        <f t="shared" si="3433"/>
        <v/>
      </c>
      <c r="E11446" s="214"/>
      <c r="F11446" s="215">
        <f t="shared" si="3434"/>
        <v>0</v>
      </c>
      <c r="G11446" s="281">
        <f t="shared" si="3435"/>
        <v>0</v>
      </c>
    </row>
    <row r="11447" spans="1:7" ht="24" customHeight="1" x14ac:dyDescent="0.2">
      <c r="A11447" s="285"/>
      <c r="B11447" s="101"/>
      <c r="C11447" s="95"/>
      <c r="D11447" s="101"/>
      <c r="E11447" s="102"/>
      <c r="F11447" s="268" t="s">
        <v>33</v>
      </c>
      <c r="G11447" s="283">
        <f>SUBTOTAL(9,G11438:G11446)</f>
        <v>0</v>
      </c>
    </row>
    <row r="11448" spans="1:7" ht="24" customHeight="1" x14ac:dyDescent="0.2">
      <c r="A11448" s="286"/>
      <c r="B11448" s="101"/>
      <c r="C11448" s="95"/>
      <c r="D11448" s="101"/>
      <c r="E11448" s="102"/>
      <c r="F11448" s="103"/>
      <c r="G11448" s="284"/>
    </row>
    <row r="11449" spans="1:7" ht="24" customHeight="1" x14ac:dyDescent="0.2">
      <c r="A11449" s="287" t="str">
        <f>B11407</f>
        <v/>
      </c>
      <c r="B11449" s="288" t="str">
        <f>C11407</f>
        <v/>
      </c>
      <c r="C11449" s="109"/>
      <c r="D11449" s="109" t="s">
        <v>34</v>
      </c>
      <c r="E11449" s="110"/>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7" t="str">
        <f>Comitente</f>
        <v>CA.ME. SAN JUAN SOCIEDAD DEL ESTADO</v>
      </c>
      <c r="C11452" s="92"/>
      <c r="D11452" s="98"/>
      <c r="E11452" s="98"/>
      <c r="F11452" s="99"/>
      <c r="G11452" s="273"/>
    </row>
    <row r="11453" spans="1:7" ht="24" customHeight="1" x14ac:dyDescent="0.2">
      <c r="A11453" s="272" t="s">
        <v>603</v>
      </c>
      <c r="B11453" s="97">
        <f>Contratista</f>
        <v>0</v>
      </c>
      <c r="C11453" s="93"/>
      <c r="D11453" s="93"/>
      <c r="E11453" s="93"/>
      <c r="F11453" s="100"/>
      <c r="G11453" s="274"/>
    </row>
    <row r="11454" spans="1:7" ht="24" customHeight="1" x14ac:dyDescent="0.2">
      <c r="A11454" s="272" t="s">
        <v>24</v>
      </c>
      <c r="B11454" s="97" t="str">
        <f>Obra</f>
        <v>CIERRE PERIMETRAL - OBRA CIVIL Ca.Me. SAN JUAN S.E.</v>
      </c>
      <c r="C11454" s="93"/>
      <c r="D11454" s="93"/>
      <c r="E11454" s="93"/>
      <c r="F11454" s="100" t="s">
        <v>38</v>
      </c>
      <c r="G11454" s="275">
        <f>Fecha_Base</f>
        <v>44711</v>
      </c>
    </row>
    <row r="11455" spans="1:7" ht="24" customHeight="1" x14ac:dyDescent="0.2">
      <c r="A11455" s="276" t="s">
        <v>601</v>
      </c>
      <c r="B11455" s="94" t="str">
        <f>Ubicación</f>
        <v>DEPARTAMENTO SARMIENTO</v>
      </c>
      <c r="C11455" s="94"/>
      <c r="D11455" s="101"/>
      <c r="E11455" s="102"/>
      <c r="F11455" s="103"/>
      <c r="G11455" s="277"/>
    </row>
    <row r="11456" spans="1:7" ht="24" customHeight="1" x14ac:dyDescent="0.2">
      <c r="A11456" s="276" t="s">
        <v>39</v>
      </c>
      <c r="B11456" s="104" t="str">
        <f>IFERROR(VALUE(LEFT(B11457,FIND(".",B11457)-1)),"")</f>
        <v/>
      </c>
      <c r="C11456" s="95" t="str">
        <f>IFERROR(VLOOKUP(B11456,Tabla_CyP,2,FALSE),"")</f>
        <v/>
      </c>
      <c r="D11456" s="95"/>
      <c r="E11456" s="102"/>
      <c r="F11456" s="103"/>
      <c r="G11456" s="277"/>
    </row>
    <row r="11457" spans="1:123" ht="24" customHeight="1" x14ac:dyDescent="0.2">
      <c r="A11457" s="276" t="s">
        <v>25</v>
      </c>
      <c r="B11457" s="105" t="str">
        <f>IFERROR(VLOOKUP(COUNTIF($A$1:A11457,"ANALISIS DE PRECIOS"),Tabla_NumeroItem,2,FALSE),"")</f>
        <v/>
      </c>
      <c r="C11457" s="95" t="str">
        <f>IFERROR(VLOOKUP(B11457,Tabla_CyP,2,FALSE),"")</f>
        <v/>
      </c>
      <c r="D11457" s="101"/>
      <c r="E11457" s="102"/>
      <c r="F11457" s="100" t="s">
        <v>26</v>
      </c>
      <c r="G11457" s="278" t="str">
        <f>IFERROR(VLOOKUP(B11457,Tabla_CyP,4,FALSE),"")</f>
        <v/>
      </c>
    </row>
    <row r="11458" spans="1:123" ht="24" customHeight="1" x14ac:dyDescent="0.2">
      <c r="A11458" s="276"/>
      <c r="B11458" s="94"/>
      <c r="C11458" s="95"/>
      <c r="D11458" s="101"/>
      <c r="E11458" s="102"/>
      <c r="F11458" s="103"/>
      <c r="G11458" s="277"/>
    </row>
    <row r="11459" spans="1:123" ht="24" customHeight="1" x14ac:dyDescent="0.2">
      <c r="A11459" s="378" t="s">
        <v>507</v>
      </c>
      <c r="B11459" s="379"/>
      <c r="C11459" s="380" t="s">
        <v>0</v>
      </c>
      <c r="D11459" s="380" t="s">
        <v>27</v>
      </c>
      <c r="E11459" s="386" t="s">
        <v>28</v>
      </c>
      <c r="F11459" s="388" t="s">
        <v>29</v>
      </c>
      <c r="G11459" s="388" t="s">
        <v>30</v>
      </c>
    </row>
    <row r="11460" spans="1:123" s="107" customFormat="1" ht="24" customHeight="1" x14ac:dyDescent="0.2">
      <c r="A11460" s="106" t="s">
        <v>508</v>
      </c>
      <c r="B11460" s="106" t="s">
        <v>509</v>
      </c>
      <c r="C11460" s="381"/>
      <c r="D11460" s="381"/>
      <c r="E11460" s="387"/>
      <c r="F11460" s="389"/>
      <c r="G11460" s="389"/>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customHeight="1" x14ac:dyDescent="0.2">
      <c r="A11461" s="279"/>
      <c r="B11461" s="108"/>
      <c r="C11461" s="267" t="s">
        <v>604</v>
      </c>
      <c r="D11461" s="109"/>
      <c r="E11461" s="110"/>
      <c r="F11461" s="111"/>
      <c r="G11461" s="280"/>
    </row>
    <row r="11462" spans="1:123" s="218" customFormat="1"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1">
        <f>ROUND(E11462*F11462,2)</f>
        <v>0</v>
      </c>
    </row>
    <row r="11463" spans="1:123" s="218" customFormat="1"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1">
        <f t="shared" ref="G11463:G11475" si="3440">ROUND(E11463*F11463,2)</f>
        <v>0</v>
      </c>
    </row>
    <row r="11464" spans="1:123" s="218" customFormat="1" ht="24" customHeight="1" x14ac:dyDescent="0.2">
      <c r="A11464" s="213" t="str">
        <f t="shared" si="3436"/>
        <v/>
      </c>
      <c r="B11464" s="211" t="str">
        <f t="shared" si="3439"/>
        <v/>
      </c>
      <c r="C11464" s="212"/>
      <c r="D11464" s="213" t="str">
        <f t="shared" si="3437"/>
        <v/>
      </c>
      <c r="E11464" s="214"/>
      <c r="F11464" s="215">
        <f t="shared" si="3438"/>
        <v>0</v>
      </c>
      <c r="G11464" s="281">
        <f t="shared" si="3440"/>
        <v>0</v>
      </c>
    </row>
    <row r="11465" spans="1:123" s="218" customFormat="1" ht="24" customHeight="1" x14ac:dyDescent="0.2">
      <c r="A11465" s="213" t="str">
        <f t="shared" si="3436"/>
        <v/>
      </c>
      <c r="B11465" s="211" t="str">
        <f t="shared" si="3439"/>
        <v/>
      </c>
      <c r="C11465" s="212"/>
      <c r="D11465" s="213" t="str">
        <f t="shared" si="3437"/>
        <v/>
      </c>
      <c r="E11465" s="214"/>
      <c r="F11465" s="215">
        <f t="shared" si="3438"/>
        <v>0</v>
      </c>
      <c r="G11465" s="281">
        <f t="shared" si="3440"/>
        <v>0</v>
      </c>
    </row>
    <row r="11466" spans="1:123" s="218" customFormat="1" ht="24" customHeight="1" x14ac:dyDescent="0.2">
      <c r="A11466" s="213" t="str">
        <f t="shared" si="3436"/>
        <v/>
      </c>
      <c r="B11466" s="211" t="str">
        <f t="shared" si="3439"/>
        <v/>
      </c>
      <c r="C11466" s="212"/>
      <c r="D11466" s="213" t="str">
        <f t="shared" si="3437"/>
        <v/>
      </c>
      <c r="E11466" s="214"/>
      <c r="F11466" s="215">
        <f t="shared" si="3438"/>
        <v>0</v>
      </c>
      <c r="G11466" s="281">
        <f t="shared" si="3440"/>
        <v>0</v>
      </c>
    </row>
    <row r="11467" spans="1:123" s="218" customFormat="1" ht="24" customHeight="1" x14ac:dyDescent="0.2">
      <c r="A11467" s="213" t="str">
        <f t="shared" si="3436"/>
        <v/>
      </c>
      <c r="B11467" s="211" t="str">
        <f t="shared" si="3439"/>
        <v/>
      </c>
      <c r="C11467" s="212"/>
      <c r="D11467" s="213" t="str">
        <f t="shared" si="3437"/>
        <v/>
      </c>
      <c r="E11467" s="214"/>
      <c r="F11467" s="215">
        <f t="shared" si="3438"/>
        <v>0</v>
      </c>
      <c r="G11467" s="281">
        <f t="shared" si="3440"/>
        <v>0</v>
      </c>
    </row>
    <row r="11468" spans="1:123" s="218" customFormat="1" ht="24" customHeight="1" x14ac:dyDescent="0.2">
      <c r="A11468" s="213" t="str">
        <f t="shared" si="3436"/>
        <v/>
      </c>
      <c r="B11468" s="211" t="str">
        <f t="shared" si="3439"/>
        <v/>
      </c>
      <c r="C11468" s="212"/>
      <c r="D11468" s="213" t="str">
        <f t="shared" si="3437"/>
        <v/>
      </c>
      <c r="E11468" s="214"/>
      <c r="F11468" s="215">
        <f t="shared" si="3438"/>
        <v>0</v>
      </c>
      <c r="G11468" s="281">
        <f t="shared" si="3440"/>
        <v>0</v>
      </c>
    </row>
    <row r="11469" spans="1:123" s="218" customFormat="1" ht="24" customHeight="1" x14ac:dyDescent="0.2">
      <c r="A11469" s="213" t="str">
        <f t="shared" si="3436"/>
        <v/>
      </c>
      <c r="B11469" s="211" t="str">
        <f t="shared" si="3439"/>
        <v/>
      </c>
      <c r="C11469" s="212"/>
      <c r="D11469" s="213" t="str">
        <f t="shared" si="3437"/>
        <v/>
      </c>
      <c r="E11469" s="214"/>
      <c r="F11469" s="215">
        <f t="shared" si="3438"/>
        <v>0</v>
      </c>
      <c r="G11469" s="281">
        <f t="shared" si="3440"/>
        <v>0</v>
      </c>
    </row>
    <row r="11470" spans="1:123" s="218" customFormat="1" ht="24" customHeight="1" x14ac:dyDescent="0.2">
      <c r="A11470" s="213" t="str">
        <f t="shared" si="3436"/>
        <v/>
      </c>
      <c r="B11470" s="211" t="str">
        <f t="shared" si="3439"/>
        <v/>
      </c>
      <c r="C11470" s="212"/>
      <c r="D11470" s="213" t="str">
        <f t="shared" si="3437"/>
        <v/>
      </c>
      <c r="E11470" s="214"/>
      <c r="F11470" s="215">
        <f t="shared" si="3438"/>
        <v>0</v>
      </c>
      <c r="G11470" s="281">
        <f t="shared" si="3440"/>
        <v>0</v>
      </c>
    </row>
    <row r="11471" spans="1:123" s="218" customFormat="1" ht="24" customHeight="1" x14ac:dyDescent="0.2">
      <c r="A11471" s="213" t="str">
        <f t="shared" si="3436"/>
        <v/>
      </c>
      <c r="B11471" s="211" t="str">
        <f t="shared" si="3439"/>
        <v/>
      </c>
      <c r="C11471" s="212"/>
      <c r="D11471" s="213" t="str">
        <f t="shared" si="3437"/>
        <v/>
      </c>
      <c r="E11471" s="214"/>
      <c r="F11471" s="215">
        <f t="shared" si="3438"/>
        <v>0</v>
      </c>
      <c r="G11471" s="281">
        <f t="shared" si="3440"/>
        <v>0</v>
      </c>
    </row>
    <row r="11472" spans="1:123" s="218" customFormat="1" ht="24" customHeight="1" x14ac:dyDescent="0.2">
      <c r="A11472" s="213" t="str">
        <f t="shared" si="3436"/>
        <v/>
      </c>
      <c r="B11472" s="211" t="str">
        <f t="shared" si="3439"/>
        <v/>
      </c>
      <c r="C11472" s="212"/>
      <c r="D11472" s="213" t="str">
        <f t="shared" si="3437"/>
        <v/>
      </c>
      <c r="E11472" s="214"/>
      <c r="F11472" s="215">
        <f t="shared" si="3438"/>
        <v>0</v>
      </c>
      <c r="G11472" s="281">
        <f t="shared" si="3440"/>
        <v>0</v>
      </c>
    </row>
    <row r="11473" spans="1:7" s="218" customFormat="1" ht="24" customHeight="1" x14ac:dyDescent="0.2">
      <c r="A11473" s="213" t="str">
        <f t="shared" si="3436"/>
        <v/>
      </c>
      <c r="B11473" s="211" t="str">
        <f t="shared" si="3439"/>
        <v/>
      </c>
      <c r="C11473" s="212"/>
      <c r="D11473" s="213" t="str">
        <f t="shared" si="3437"/>
        <v/>
      </c>
      <c r="E11473" s="214"/>
      <c r="F11473" s="215">
        <f t="shared" si="3438"/>
        <v>0</v>
      </c>
      <c r="G11473" s="281">
        <f t="shared" si="3440"/>
        <v>0</v>
      </c>
    </row>
    <row r="11474" spans="1:7" s="218" customFormat="1" ht="24" customHeight="1" x14ac:dyDescent="0.2">
      <c r="A11474" s="213" t="str">
        <f t="shared" si="3436"/>
        <v/>
      </c>
      <c r="B11474" s="211" t="str">
        <f t="shared" si="3439"/>
        <v/>
      </c>
      <c r="C11474" s="212"/>
      <c r="D11474" s="213" t="str">
        <f t="shared" si="3437"/>
        <v/>
      </c>
      <c r="E11474" s="214"/>
      <c r="F11474" s="215">
        <f t="shared" si="3438"/>
        <v>0</v>
      </c>
      <c r="G11474" s="281">
        <f t="shared" si="3440"/>
        <v>0</v>
      </c>
    </row>
    <row r="11475" spans="1:7" s="218" customFormat="1" ht="24" customHeight="1" x14ac:dyDescent="0.2">
      <c r="A11475" s="213" t="str">
        <f t="shared" si="3436"/>
        <v/>
      </c>
      <c r="B11475" s="211" t="str">
        <f t="shared" si="3439"/>
        <v/>
      </c>
      <c r="C11475" s="212"/>
      <c r="D11475" s="213" t="str">
        <f t="shared" si="3437"/>
        <v/>
      </c>
      <c r="E11475" s="214"/>
      <c r="F11475" s="216">
        <f t="shared" si="3438"/>
        <v>0</v>
      </c>
      <c r="G11475" s="281">
        <f t="shared" si="3440"/>
        <v>0</v>
      </c>
    </row>
    <row r="11476" spans="1:7" ht="24" customHeight="1" x14ac:dyDescent="0.2">
      <c r="A11476" s="282"/>
      <c r="B11476" s="95"/>
      <c r="C11476" s="95"/>
      <c r="D11476" s="101"/>
      <c r="E11476" s="102"/>
      <c r="F11476" s="268" t="s">
        <v>31</v>
      </c>
      <c r="G11476" s="283">
        <f>SUBTOTAL(9,G11462:G11475)</f>
        <v>0</v>
      </c>
    </row>
    <row r="11477" spans="1:7" ht="24" customHeight="1" x14ac:dyDescent="0.2">
      <c r="A11477" s="282"/>
      <c r="B11477" s="95"/>
      <c r="C11477" s="266" t="s">
        <v>605</v>
      </c>
      <c r="D11477" s="101"/>
      <c r="E11477" s="102"/>
      <c r="F11477" s="103"/>
      <c r="G11477" s="284"/>
    </row>
    <row r="11478" spans="1:7" s="218" customFormat="1"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1">
        <f>ROUND(E11478*F11478,2)</f>
        <v>0</v>
      </c>
    </row>
    <row r="11479" spans="1:7" s="218" customFormat="1" ht="24" customHeight="1" x14ac:dyDescent="0.2">
      <c r="A11479" s="213" t="str">
        <f t="shared" si="3441"/>
        <v/>
      </c>
      <c r="B11479" s="211">
        <f t="shared" si="3442"/>
        <v>0</v>
      </c>
      <c r="C11479" s="212"/>
      <c r="D11479" s="213" t="str">
        <f t="shared" si="3443"/>
        <v/>
      </c>
      <c r="E11479" s="214"/>
      <c r="F11479" s="217">
        <f t="shared" si="3444"/>
        <v>0</v>
      </c>
      <c r="G11479" s="281">
        <f>ROUND(E11479*F11479,2)</f>
        <v>0</v>
      </c>
    </row>
    <row r="11480" spans="1:7" s="218" customFormat="1" ht="24" customHeight="1" x14ac:dyDescent="0.2">
      <c r="A11480" s="213" t="str">
        <f t="shared" si="3441"/>
        <v/>
      </c>
      <c r="B11480" s="211">
        <f t="shared" si="3442"/>
        <v>0</v>
      </c>
      <c r="C11480" s="212"/>
      <c r="D11480" s="213" t="str">
        <f t="shared" si="3443"/>
        <v/>
      </c>
      <c r="E11480" s="214"/>
      <c r="F11480" s="217">
        <f t="shared" si="3444"/>
        <v>0</v>
      </c>
      <c r="G11480" s="281">
        <f t="shared" ref="G11480:G11485" si="3445">ROUND(E11480*F11480,2)</f>
        <v>0</v>
      </c>
    </row>
    <row r="11481" spans="1:7" s="218" customFormat="1" ht="24" customHeight="1" x14ac:dyDescent="0.2">
      <c r="A11481" s="213" t="str">
        <f t="shared" si="3441"/>
        <v/>
      </c>
      <c r="B11481" s="211">
        <f t="shared" si="3442"/>
        <v>0</v>
      </c>
      <c r="C11481" s="212"/>
      <c r="D11481" s="213" t="str">
        <f t="shared" si="3443"/>
        <v/>
      </c>
      <c r="E11481" s="214"/>
      <c r="F11481" s="217">
        <f t="shared" si="3444"/>
        <v>0</v>
      </c>
      <c r="G11481" s="281">
        <f t="shared" si="3445"/>
        <v>0</v>
      </c>
    </row>
    <row r="11482" spans="1:7" s="218" customFormat="1" ht="24" customHeight="1" x14ac:dyDescent="0.2">
      <c r="A11482" s="213" t="str">
        <f t="shared" si="3441"/>
        <v/>
      </c>
      <c r="B11482" s="211">
        <f t="shared" si="3442"/>
        <v>0</v>
      </c>
      <c r="C11482" s="212"/>
      <c r="D11482" s="213" t="str">
        <f t="shared" si="3443"/>
        <v/>
      </c>
      <c r="E11482" s="214"/>
      <c r="F11482" s="215">
        <f t="shared" si="3444"/>
        <v>0</v>
      </c>
      <c r="G11482" s="281">
        <f t="shared" si="3445"/>
        <v>0</v>
      </c>
    </row>
    <row r="11483" spans="1:7" s="218" customFormat="1" ht="24" customHeight="1" x14ac:dyDescent="0.2">
      <c r="A11483" s="213" t="str">
        <f t="shared" si="3441"/>
        <v/>
      </c>
      <c r="B11483" s="211">
        <f t="shared" si="3442"/>
        <v>0</v>
      </c>
      <c r="C11483" s="212"/>
      <c r="D11483" s="213" t="str">
        <f t="shared" si="3443"/>
        <v/>
      </c>
      <c r="E11483" s="214"/>
      <c r="F11483" s="215">
        <f t="shared" si="3444"/>
        <v>0</v>
      </c>
      <c r="G11483" s="281">
        <f t="shared" si="3445"/>
        <v>0</v>
      </c>
    </row>
    <row r="11484" spans="1:7" s="218" customFormat="1" ht="24" customHeight="1" x14ac:dyDescent="0.2">
      <c r="A11484" s="213" t="str">
        <f t="shared" si="3441"/>
        <v/>
      </c>
      <c r="B11484" s="211">
        <f t="shared" si="3442"/>
        <v>0</v>
      </c>
      <c r="C11484" s="212"/>
      <c r="D11484" s="213" t="str">
        <f t="shared" si="3443"/>
        <v/>
      </c>
      <c r="E11484" s="214"/>
      <c r="F11484" s="215">
        <f t="shared" si="3444"/>
        <v>0</v>
      </c>
      <c r="G11484" s="281">
        <f t="shared" si="3445"/>
        <v>0</v>
      </c>
    </row>
    <row r="11485" spans="1:7" s="218" customFormat="1" ht="24" customHeight="1" x14ac:dyDescent="0.2">
      <c r="A11485" s="213" t="str">
        <f t="shared" si="3441"/>
        <v/>
      </c>
      <c r="B11485" s="211">
        <f t="shared" si="3442"/>
        <v>0</v>
      </c>
      <c r="C11485" s="212"/>
      <c r="D11485" s="213" t="str">
        <f t="shared" si="3443"/>
        <v/>
      </c>
      <c r="E11485" s="214"/>
      <c r="F11485" s="215">
        <f t="shared" si="3444"/>
        <v>0</v>
      </c>
      <c r="G11485" s="281">
        <f t="shared" si="3445"/>
        <v>0</v>
      </c>
    </row>
    <row r="11486" spans="1:7" ht="24" customHeight="1" x14ac:dyDescent="0.2">
      <c r="A11486" s="282"/>
      <c r="B11486" s="95"/>
      <c r="C11486" s="95"/>
      <c r="D11486" s="101"/>
      <c r="E11486" s="102"/>
      <c r="F11486" s="268" t="s">
        <v>32</v>
      </c>
      <c r="G11486" s="283">
        <f>SUBTOTAL(9,G11478:G11485)</f>
        <v>0</v>
      </c>
    </row>
    <row r="11487" spans="1:7" ht="24" customHeight="1" x14ac:dyDescent="0.2">
      <c r="A11487" s="282"/>
      <c r="B11487" s="95"/>
      <c r="C11487" s="266" t="s">
        <v>606</v>
      </c>
      <c r="D11487" s="101"/>
      <c r="E11487" s="102"/>
      <c r="F11487" s="103"/>
      <c r="G11487" s="284"/>
    </row>
    <row r="11488" spans="1:7" s="218" customFormat="1"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1">
        <f t="shared" ref="G11488:G11496" si="3450">ROUND(E11488*F11488,2)</f>
        <v>0</v>
      </c>
    </row>
    <row r="11489" spans="1:7" s="218" customFormat="1" ht="24" customHeight="1" x14ac:dyDescent="0.2">
      <c r="A11489" s="213" t="str">
        <f t="shared" si="3446"/>
        <v/>
      </c>
      <c r="B11489" s="211" t="str">
        <f t="shared" si="3447"/>
        <v/>
      </c>
      <c r="C11489" s="212"/>
      <c r="D11489" s="213" t="str">
        <f t="shared" si="3448"/>
        <v/>
      </c>
      <c r="E11489" s="214"/>
      <c r="F11489" s="215">
        <f t="shared" si="3449"/>
        <v>0</v>
      </c>
      <c r="G11489" s="281">
        <f t="shared" si="3450"/>
        <v>0</v>
      </c>
    </row>
    <row r="11490" spans="1:7" s="218" customFormat="1" ht="24" customHeight="1" x14ac:dyDescent="0.2">
      <c r="A11490" s="213" t="str">
        <f t="shared" si="3446"/>
        <v/>
      </c>
      <c r="B11490" s="211" t="str">
        <f t="shared" si="3447"/>
        <v/>
      </c>
      <c r="C11490" s="212"/>
      <c r="D11490" s="213" t="str">
        <f t="shared" si="3448"/>
        <v/>
      </c>
      <c r="E11490" s="214"/>
      <c r="F11490" s="215">
        <f t="shared" si="3449"/>
        <v>0</v>
      </c>
      <c r="G11490" s="281">
        <f t="shared" si="3450"/>
        <v>0</v>
      </c>
    </row>
    <row r="11491" spans="1:7" s="218" customFormat="1" ht="24" customHeight="1" x14ac:dyDescent="0.2">
      <c r="A11491" s="213" t="str">
        <f t="shared" si="3446"/>
        <v/>
      </c>
      <c r="B11491" s="211" t="str">
        <f t="shared" si="3447"/>
        <v/>
      </c>
      <c r="C11491" s="212"/>
      <c r="D11491" s="213" t="str">
        <f t="shared" si="3448"/>
        <v/>
      </c>
      <c r="E11491" s="214"/>
      <c r="F11491" s="215">
        <f t="shared" si="3449"/>
        <v>0</v>
      </c>
      <c r="G11491" s="281">
        <f t="shared" si="3450"/>
        <v>0</v>
      </c>
    </row>
    <row r="11492" spans="1:7" s="218" customFormat="1" ht="24" customHeight="1" x14ac:dyDescent="0.2">
      <c r="A11492" s="213" t="str">
        <f t="shared" si="3446"/>
        <v/>
      </c>
      <c r="B11492" s="211" t="str">
        <f t="shared" si="3447"/>
        <v/>
      </c>
      <c r="C11492" s="212"/>
      <c r="D11492" s="213" t="str">
        <f t="shared" si="3448"/>
        <v/>
      </c>
      <c r="E11492" s="214"/>
      <c r="F11492" s="215">
        <f t="shared" si="3449"/>
        <v>0</v>
      </c>
      <c r="G11492" s="281">
        <f t="shared" si="3450"/>
        <v>0</v>
      </c>
    </row>
    <row r="11493" spans="1:7" s="218" customFormat="1" ht="24" customHeight="1" x14ac:dyDescent="0.2">
      <c r="A11493" s="213" t="str">
        <f t="shared" si="3446"/>
        <v/>
      </c>
      <c r="B11493" s="211" t="str">
        <f t="shared" si="3447"/>
        <v/>
      </c>
      <c r="C11493" s="212"/>
      <c r="D11493" s="213" t="str">
        <f t="shared" si="3448"/>
        <v/>
      </c>
      <c r="E11493" s="214"/>
      <c r="F11493" s="215">
        <f t="shared" si="3449"/>
        <v>0</v>
      </c>
      <c r="G11493" s="281">
        <f t="shared" si="3450"/>
        <v>0</v>
      </c>
    </row>
    <row r="11494" spans="1:7" s="218" customFormat="1" ht="24" customHeight="1" x14ac:dyDescent="0.2">
      <c r="A11494" s="213" t="str">
        <f t="shared" si="3446"/>
        <v/>
      </c>
      <c r="B11494" s="211" t="str">
        <f t="shared" si="3447"/>
        <v/>
      </c>
      <c r="C11494" s="212"/>
      <c r="D11494" s="213" t="str">
        <f t="shared" si="3448"/>
        <v/>
      </c>
      <c r="E11494" s="214"/>
      <c r="F11494" s="215">
        <f t="shared" si="3449"/>
        <v>0</v>
      </c>
      <c r="G11494" s="281">
        <f t="shared" si="3450"/>
        <v>0</v>
      </c>
    </row>
    <row r="11495" spans="1:7" s="218" customFormat="1" ht="24" customHeight="1" x14ac:dyDescent="0.2">
      <c r="A11495" s="213" t="str">
        <f t="shared" si="3446"/>
        <v/>
      </c>
      <c r="B11495" s="211" t="str">
        <f t="shared" si="3447"/>
        <v/>
      </c>
      <c r="C11495" s="212"/>
      <c r="D11495" s="213" t="str">
        <f t="shared" si="3448"/>
        <v/>
      </c>
      <c r="E11495" s="214"/>
      <c r="F11495" s="215">
        <f t="shared" si="3449"/>
        <v>0</v>
      </c>
      <c r="G11495" s="281">
        <f t="shared" si="3450"/>
        <v>0</v>
      </c>
    </row>
    <row r="11496" spans="1:7" s="218" customFormat="1" ht="24" customHeight="1" x14ac:dyDescent="0.2">
      <c r="A11496" s="213" t="str">
        <f t="shared" si="3446"/>
        <v/>
      </c>
      <c r="B11496" s="211" t="str">
        <f t="shared" si="3447"/>
        <v/>
      </c>
      <c r="C11496" s="212"/>
      <c r="D11496" s="213" t="str">
        <f t="shared" si="3448"/>
        <v/>
      </c>
      <c r="E11496" s="214"/>
      <c r="F11496" s="215">
        <f t="shared" si="3449"/>
        <v>0</v>
      </c>
      <c r="G11496" s="281">
        <f t="shared" si="3450"/>
        <v>0</v>
      </c>
    </row>
    <row r="11497" spans="1:7" ht="24" customHeight="1" x14ac:dyDescent="0.2">
      <c r="A11497" s="285"/>
      <c r="B11497" s="101"/>
      <c r="C11497" s="95"/>
      <c r="D11497" s="101"/>
      <c r="E11497" s="102"/>
      <c r="F11497" s="268" t="s">
        <v>33</v>
      </c>
      <c r="G11497" s="283">
        <f>SUBTOTAL(9,G11488:G11496)</f>
        <v>0</v>
      </c>
    </row>
    <row r="11498" spans="1:7" ht="24" customHeight="1" x14ac:dyDescent="0.2">
      <c r="A11498" s="286"/>
      <c r="B11498" s="101"/>
      <c r="C11498" s="95"/>
      <c r="D11498" s="101"/>
      <c r="E11498" s="102"/>
      <c r="F11498" s="103"/>
      <c r="G11498" s="284"/>
    </row>
    <row r="11499" spans="1:7" ht="24" customHeight="1" x14ac:dyDescent="0.2">
      <c r="A11499" s="287" t="str">
        <f>B11457</f>
        <v/>
      </c>
      <c r="B11499" s="288" t="str">
        <f>C11457</f>
        <v/>
      </c>
      <c r="C11499" s="109"/>
      <c r="D11499" s="109" t="s">
        <v>34</v>
      </c>
      <c r="E11499" s="110"/>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7" t="str">
        <f>Comitente</f>
        <v>CA.ME. SAN JUAN SOCIEDAD DEL ESTADO</v>
      </c>
      <c r="C11502" s="92"/>
      <c r="D11502" s="98"/>
      <c r="E11502" s="98"/>
      <c r="F11502" s="99"/>
      <c r="G11502" s="273"/>
    </row>
    <row r="11503" spans="1:7" ht="24" customHeight="1" x14ac:dyDescent="0.2">
      <c r="A11503" s="272" t="s">
        <v>603</v>
      </c>
      <c r="B11503" s="97">
        <f>Contratista</f>
        <v>0</v>
      </c>
      <c r="C11503" s="93"/>
      <c r="D11503" s="93"/>
      <c r="E11503" s="93"/>
      <c r="F11503" s="100"/>
      <c r="G11503" s="274"/>
    </row>
    <row r="11504" spans="1:7" ht="24" customHeight="1" x14ac:dyDescent="0.2">
      <c r="A11504" s="272" t="s">
        <v>24</v>
      </c>
      <c r="B11504" s="97" t="str">
        <f>Obra</f>
        <v>CIERRE PERIMETRAL - OBRA CIVIL Ca.Me. SAN JUAN S.E.</v>
      </c>
      <c r="C11504" s="93"/>
      <c r="D11504" s="93"/>
      <c r="E11504" s="93"/>
      <c r="F11504" s="100" t="s">
        <v>38</v>
      </c>
      <c r="G11504" s="275">
        <f>Fecha_Base</f>
        <v>44711</v>
      </c>
    </row>
    <row r="11505" spans="1:123" ht="24" customHeight="1" x14ac:dyDescent="0.2">
      <c r="A11505" s="276" t="s">
        <v>601</v>
      </c>
      <c r="B11505" s="94" t="str">
        <f>Ubicación</f>
        <v>DEPARTAMENTO SARMIENTO</v>
      </c>
      <c r="C11505" s="94"/>
      <c r="D11505" s="101"/>
      <c r="E11505" s="102"/>
      <c r="F11505" s="103"/>
      <c r="G11505" s="277"/>
    </row>
    <row r="11506" spans="1:123" ht="24" customHeight="1" x14ac:dyDescent="0.2">
      <c r="A11506" s="276" t="s">
        <v>39</v>
      </c>
      <c r="B11506" s="104" t="str">
        <f>IFERROR(VALUE(LEFT(B11507,FIND(".",B11507)-1)),"")</f>
        <v/>
      </c>
      <c r="C11506" s="95" t="str">
        <f>IFERROR(VLOOKUP(B11506,Tabla_CyP,2,FALSE),"")</f>
        <v/>
      </c>
      <c r="D11506" s="95"/>
      <c r="E11506" s="102"/>
      <c r="F11506" s="103"/>
      <c r="G11506" s="277"/>
    </row>
    <row r="11507" spans="1:123" ht="24" customHeight="1" x14ac:dyDescent="0.2">
      <c r="A11507" s="276" t="s">
        <v>25</v>
      </c>
      <c r="B11507" s="105" t="str">
        <f>IFERROR(VLOOKUP(COUNTIF($A$1:A11507,"ANALISIS DE PRECIOS"),Tabla_NumeroItem,2,FALSE),"")</f>
        <v/>
      </c>
      <c r="C11507" s="95" t="str">
        <f>IFERROR(VLOOKUP(B11507,Tabla_CyP,2,FALSE),"")</f>
        <v/>
      </c>
      <c r="D11507" s="101"/>
      <c r="E11507" s="102"/>
      <c r="F11507" s="100" t="s">
        <v>26</v>
      </c>
      <c r="G11507" s="278" t="str">
        <f>IFERROR(VLOOKUP(B11507,Tabla_CyP,4,FALSE),"")</f>
        <v/>
      </c>
    </row>
    <row r="11508" spans="1:123" ht="24" customHeight="1" x14ac:dyDescent="0.2">
      <c r="A11508" s="276"/>
      <c r="B11508" s="94"/>
      <c r="C11508" s="95"/>
      <c r="D11508" s="101"/>
      <c r="E11508" s="102"/>
      <c r="F11508" s="103"/>
      <c r="G11508" s="277"/>
    </row>
    <row r="11509" spans="1:123" ht="24" customHeight="1" x14ac:dyDescent="0.2">
      <c r="A11509" s="378" t="s">
        <v>507</v>
      </c>
      <c r="B11509" s="379"/>
      <c r="C11509" s="380" t="s">
        <v>0</v>
      </c>
      <c r="D11509" s="380" t="s">
        <v>27</v>
      </c>
      <c r="E11509" s="386" t="s">
        <v>28</v>
      </c>
      <c r="F11509" s="388" t="s">
        <v>29</v>
      </c>
      <c r="G11509" s="388" t="s">
        <v>30</v>
      </c>
    </row>
    <row r="11510" spans="1:123" s="107" customFormat="1" ht="24" customHeight="1" x14ac:dyDescent="0.2">
      <c r="A11510" s="106" t="s">
        <v>508</v>
      </c>
      <c r="B11510" s="106" t="s">
        <v>509</v>
      </c>
      <c r="C11510" s="381"/>
      <c r="D11510" s="381"/>
      <c r="E11510" s="387"/>
      <c r="F11510" s="389"/>
      <c r="G11510" s="389"/>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customHeight="1" x14ac:dyDescent="0.2">
      <c r="A11511" s="279"/>
      <c r="B11511" s="108"/>
      <c r="C11511" s="267" t="s">
        <v>604</v>
      </c>
      <c r="D11511" s="109"/>
      <c r="E11511" s="110"/>
      <c r="F11511" s="111"/>
      <c r="G11511" s="280"/>
    </row>
    <row r="11512" spans="1:123" s="218" customFormat="1"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1">
        <f>ROUND(E11512*F11512,2)</f>
        <v>0</v>
      </c>
    </row>
    <row r="11513" spans="1:123" s="218" customFormat="1"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1">
        <f t="shared" ref="G11513:G11525" si="3455">ROUND(E11513*F11513,2)</f>
        <v>0</v>
      </c>
    </row>
    <row r="11514" spans="1:123" s="218" customFormat="1" ht="24" customHeight="1" x14ac:dyDescent="0.2">
      <c r="A11514" s="213" t="str">
        <f t="shared" si="3451"/>
        <v/>
      </c>
      <c r="B11514" s="211" t="str">
        <f t="shared" si="3454"/>
        <v/>
      </c>
      <c r="C11514" s="212"/>
      <c r="D11514" s="213" t="str">
        <f t="shared" si="3452"/>
        <v/>
      </c>
      <c r="E11514" s="214"/>
      <c r="F11514" s="215">
        <f t="shared" si="3453"/>
        <v>0</v>
      </c>
      <c r="G11514" s="281">
        <f t="shared" si="3455"/>
        <v>0</v>
      </c>
    </row>
    <row r="11515" spans="1:123" s="218" customFormat="1" ht="24" customHeight="1" x14ac:dyDescent="0.2">
      <c r="A11515" s="213" t="str">
        <f t="shared" si="3451"/>
        <v/>
      </c>
      <c r="B11515" s="211" t="str">
        <f t="shared" si="3454"/>
        <v/>
      </c>
      <c r="C11515" s="212"/>
      <c r="D11515" s="213" t="str">
        <f t="shared" si="3452"/>
        <v/>
      </c>
      <c r="E11515" s="214"/>
      <c r="F11515" s="215">
        <f t="shared" si="3453"/>
        <v>0</v>
      </c>
      <c r="G11515" s="281">
        <f t="shared" si="3455"/>
        <v>0</v>
      </c>
    </row>
    <row r="11516" spans="1:123" s="218" customFormat="1" ht="24" customHeight="1" x14ac:dyDescent="0.2">
      <c r="A11516" s="213" t="str">
        <f t="shared" si="3451"/>
        <v/>
      </c>
      <c r="B11516" s="211" t="str">
        <f t="shared" si="3454"/>
        <v/>
      </c>
      <c r="C11516" s="212"/>
      <c r="D11516" s="213" t="str">
        <f t="shared" si="3452"/>
        <v/>
      </c>
      <c r="E11516" s="214"/>
      <c r="F11516" s="215">
        <f t="shared" si="3453"/>
        <v>0</v>
      </c>
      <c r="G11516" s="281">
        <f t="shared" si="3455"/>
        <v>0</v>
      </c>
    </row>
    <row r="11517" spans="1:123" s="218" customFormat="1" ht="24" customHeight="1" x14ac:dyDescent="0.2">
      <c r="A11517" s="213" t="str">
        <f t="shared" si="3451"/>
        <v/>
      </c>
      <c r="B11517" s="211" t="str">
        <f t="shared" si="3454"/>
        <v/>
      </c>
      <c r="C11517" s="212"/>
      <c r="D11517" s="213" t="str">
        <f t="shared" si="3452"/>
        <v/>
      </c>
      <c r="E11517" s="214"/>
      <c r="F11517" s="215">
        <f t="shared" si="3453"/>
        <v>0</v>
      </c>
      <c r="G11517" s="281">
        <f t="shared" si="3455"/>
        <v>0</v>
      </c>
    </row>
    <row r="11518" spans="1:123" s="218" customFormat="1" ht="24" customHeight="1" x14ac:dyDescent="0.2">
      <c r="A11518" s="213" t="str">
        <f t="shared" si="3451"/>
        <v/>
      </c>
      <c r="B11518" s="211" t="str">
        <f t="shared" si="3454"/>
        <v/>
      </c>
      <c r="C11518" s="212"/>
      <c r="D11518" s="213" t="str">
        <f t="shared" si="3452"/>
        <v/>
      </c>
      <c r="E11518" s="214"/>
      <c r="F11518" s="215">
        <f t="shared" si="3453"/>
        <v>0</v>
      </c>
      <c r="G11518" s="281">
        <f t="shared" si="3455"/>
        <v>0</v>
      </c>
    </row>
    <row r="11519" spans="1:123" s="218" customFormat="1" ht="24" customHeight="1" x14ac:dyDescent="0.2">
      <c r="A11519" s="213" t="str">
        <f t="shared" si="3451"/>
        <v/>
      </c>
      <c r="B11519" s="211" t="str">
        <f t="shared" si="3454"/>
        <v/>
      </c>
      <c r="C11519" s="212"/>
      <c r="D11519" s="213" t="str">
        <f t="shared" si="3452"/>
        <v/>
      </c>
      <c r="E11519" s="214"/>
      <c r="F11519" s="215">
        <f t="shared" si="3453"/>
        <v>0</v>
      </c>
      <c r="G11519" s="281">
        <f t="shared" si="3455"/>
        <v>0</v>
      </c>
    </row>
    <row r="11520" spans="1:123" s="218" customFormat="1" ht="24" customHeight="1" x14ac:dyDescent="0.2">
      <c r="A11520" s="213" t="str">
        <f t="shared" si="3451"/>
        <v/>
      </c>
      <c r="B11520" s="211" t="str">
        <f t="shared" si="3454"/>
        <v/>
      </c>
      <c r="C11520" s="212"/>
      <c r="D11520" s="213" t="str">
        <f t="shared" si="3452"/>
        <v/>
      </c>
      <c r="E11520" s="214"/>
      <c r="F11520" s="215">
        <f t="shared" si="3453"/>
        <v>0</v>
      </c>
      <c r="G11520" s="281">
        <f t="shared" si="3455"/>
        <v>0</v>
      </c>
    </row>
    <row r="11521" spans="1:7" s="218" customFormat="1" ht="24" customHeight="1" x14ac:dyDescent="0.2">
      <c r="A11521" s="213" t="str">
        <f t="shared" si="3451"/>
        <v/>
      </c>
      <c r="B11521" s="211" t="str">
        <f t="shared" si="3454"/>
        <v/>
      </c>
      <c r="C11521" s="212"/>
      <c r="D11521" s="213" t="str">
        <f t="shared" si="3452"/>
        <v/>
      </c>
      <c r="E11521" s="214"/>
      <c r="F11521" s="215">
        <f t="shared" si="3453"/>
        <v>0</v>
      </c>
      <c r="G11521" s="281">
        <f t="shared" si="3455"/>
        <v>0</v>
      </c>
    </row>
    <row r="11522" spans="1:7" s="218" customFormat="1" ht="24" customHeight="1" x14ac:dyDescent="0.2">
      <c r="A11522" s="213" t="str">
        <f t="shared" si="3451"/>
        <v/>
      </c>
      <c r="B11522" s="211" t="str">
        <f t="shared" si="3454"/>
        <v/>
      </c>
      <c r="C11522" s="212"/>
      <c r="D11522" s="213" t="str">
        <f t="shared" si="3452"/>
        <v/>
      </c>
      <c r="E11522" s="214"/>
      <c r="F11522" s="215">
        <f t="shared" si="3453"/>
        <v>0</v>
      </c>
      <c r="G11522" s="281">
        <f t="shared" si="3455"/>
        <v>0</v>
      </c>
    </row>
    <row r="11523" spans="1:7" s="218" customFormat="1" ht="24" customHeight="1" x14ac:dyDescent="0.2">
      <c r="A11523" s="213" t="str">
        <f t="shared" si="3451"/>
        <v/>
      </c>
      <c r="B11523" s="211" t="str">
        <f t="shared" si="3454"/>
        <v/>
      </c>
      <c r="C11523" s="212"/>
      <c r="D11523" s="213" t="str">
        <f t="shared" si="3452"/>
        <v/>
      </c>
      <c r="E11523" s="214"/>
      <c r="F11523" s="215">
        <f t="shared" si="3453"/>
        <v>0</v>
      </c>
      <c r="G11523" s="281">
        <f t="shared" si="3455"/>
        <v>0</v>
      </c>
    </row>
    <row r="11524" spans="1:7" s="218" customFormat="1" ht="24" customHeight="1" x14ac:dyDescent="0.2">
      <c r="A11524" s="213" t="str">
        <f t="shared" si="3451"/>
        <v/>
      </c>
      <c r="B11524" s="211" t="str">
        <f t="shared" si="3454"/>
        <v/>
      </c>
      <c r="C11524" s="212"/>
      <c r="D11524" s="213" t="str">
        <f t="shared" si="3452"/>
        <v/>
      </c>
      <c r="E11524" s="214"/>
      <c r="F11524" s="215">
        <f t="shared" si="3453"/>
        <v>0</v>
      </c>
      <c r="G11524" s="281">
        <f t="shared" si="3455"/>
        <v>0</v>
      </c>
    </row>
    <row r="11525" spans="1:7" s="218" customFormat="1" ht="24" customHeight="1" x14ac:dyDescent="0.2">
      <c r="A11525" s="213" t="str">
        <f t="shared" si="3451"/>
        <v/>
      </c>
      <c r="B11525" s="211" t="str">
        <f t="shared" si="3454"/>
        <v/>
      </c>
      <c r="C11525" s="212"/>
      <c r="D11525" s="213" t="str">
        <f t="shared" si="3452"/>
        <v/>
      </c>
      <c r="E11525" s="214"/>
      <c r="F11525" s="216">
        <f t="shared" si="3453"/>
        <v>0</v>
      </c>
      <c r="G11525" s="281">
        <f t="shared" si="3455"/>
        <v>0</v>
      </c>
    </row>
    <row r="11526" spans="1:7" ht="24" customHeight="1" x14ac:dyDescent="0.2">
      <c r="A11526" s="282"/>
      <c r="B11526" s="95"/>
      <c r="C11526" s="95"/>
      <c r="D11526" s="101"/>
      <c r="E11526" s="102"/>
      <c r="F11526" s="268" t="s">
        <v>31</v>
      </c>
      <c r="G11526" s="283">
        <f>SUBTOTAL(9,G11512:G11525)</f>
        <v>0</v>
      </c>
    </row>
    <row r="11527" spans="1:7" ht="24" customHeight="1" x14ac:dyDescent="0.2">
      <c r="A11527" s="282"/>
      <c r="B11527" s="95"/>
      <c r="C11527" s="266" t="s">
        <v>605</v>
      </c>
      <c r="D11527" s="101"/>
      <c r="E11527" s="102"/>
      <c r="F11527" s="103"/>
      <c r="G11527" s="284"/>
    </row>
    <row r="11528" spans="1:7" s="218" customFormat="1"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1">
        <f>ROUND(E11528*F11528,2)</f>
        <v>0</v>
      </c>
    </row>
    <row r="11529" spans="1:7" s="218" customFormat="1" ht="24" customHeight="1" x14ac:dyDescent="0.2">
      <c r="A11529" s="213" t="str">
        <f t="shared" si="3456"/>
        <v/>
      </c>
      <c r="B11529" s="211">
        <f t="shared" si="3457"/>
        <v>0</v>
      </c>
      <c r="C11529" s="212"/>
      <c r="D11529" s="213" t="str">
        <f t="shared" si="3458"/>
        <v/>
      </c>
      <c r="E11529" s="214"/>
      <c r="F11529" s="217">
        <f t="shared" si="3459"/>
        <v>0</v>
      </c>
      <c r="G11529" s="281">
        <f>ROUND(E11529*F11529,2)</f>
        <v>0</v>
      </c>
    </row>
    <row r="11530" spans="1:7" s="218" customFormat="1" ht="24" customHeight="1" x14ac:dyDescent="0.2">
      <c r="A11530" s="213" t="str">
        <f t="shared" si="3456"/>
        <v/>
      </c>
      <c r="B11530" s="211">
        <f t="shared" si="3457"/>
        <v>0</v>
      </c>
      <c r="C11530" s="212"/>
      <c r="D11530" s="213" t="str">
        <f t="shared" si="3458"/>
        <v/>
      </c>
      <c r="E11530" s="214"/>
      <c r="F11530" s="217">
        <f t="shared" si="3459"/>
        <v>0</v>
      </c>
      <c r="G11530" s="281">
        <f t="shared" ref="G11530:G11535" si="3460">ROUND(E11530*F11530,2)</f>
        <v>0</v>
      </c>
    </row>
    <row r="11531" spans="1:7" s="218" customFormat="1" ht="24" customHeight="1" x14ac:dyDescent="0.2">
      <c r="A11531" s="213" t="str">
        <f t="shared" si="3456"/>
        <v/>
      </c>
      <c r="B11531" s="211">
        <f t="shared" si="3457"/>
        <v>0</v>
      </c>
      <c r="C11531" s="212"/>
      <c r="D11531" s="213" t="str">
        <f t="shared" si="3458"/>
        <v/>
      </c>
      <c r="E11531" s="214"/>
      <c r="F11531" s="217">
        <f t="shared" si="3459"/>
        <v>0</v>
      </c>
      <c r="G11531" s="281">
        <f t="shared" si="3460"/>
        <v>0</v>
      </c>
    </row>
    <row r="11532" spans="1:7" s="218" customFormat="1" ht="24" customHeight="1" x14ac:dyDescent="0.2">
      <c r="A11532" s="213" t="str">
        <f t="shared" si="3456"/>
        <v/>
      </c>
      <c r="B11532" s="211">
        <f t="shared" si="3457"/>
        <v>0</v>
      </c>
      <c r="C11532" s="212"/>
      <c r="D11532" s="213" t="str">
        <f t="shared" si="3458"/>
        <v/>
      </c>
      <c r="E11532" s="214"/>
      <c r="F11532" s="215">
        <f t="shared" si="3459"/>
        <v>0</v>
      </c>
      <c r="G11532" s="281">
        <f t="shared" si="3460"/>
        <v>0</v>
      </c>
    </row>
    <row r="11533" spans="1:7" s="218" customFormat="1" ht="24" customHeight="1" x14ac:dyDescent="0.2">
      <c r="A11533" s="213" t="str">
        <f t="shared" si="3456"/>
        <v/>
      </c>
      <c r="B11533" s="211">
        <f t="shared" si="3457"/>
        <v>0</v>
      </c>
      <c r="C11533" s="212"/>
      <c r="D11533" s="213" t="str">
        <f t="shared" si="3458"/>
        <v/>
      </c>
      <c r="E11533" s="214"/>
      <c r="F11533" s="215">
        <f t="shared" si="3459"/>
        <v>0</v>
      </c>
      <c r="G11533" s="281">
        <f t="shared" si="3460"/>
        <v>0</v>
      </c>
    </row>
    <row r="11534" spans="1:7" s="218" customFormat="1" ht="24" customHeight="1" x14ac:dyDescent="0.2">
      <c r="A11534" s="213" t="str">
        <f t="shared" si="3456"/>
        <v/>
      </c>
      <c r="B11534" s="211">
        <f t="shared" si="3457"/>
        <v>0</v>
      </c>
      <c r="C11534" s="212"/>
      <c r="D11534" s="213" t="str">
        <f t="shared" si="3458"/>
        <v/>
      </c>
      <c r="E11534" s="214"/>
      <c r="F11534" s="215">
        <f t="shared" si="3459"/>
        <v>0</v>
      </c>
      <c r="G11534" s="281">
        <f t="shared" si="3460"/>
        <v>0</v>
      </c>
    </row>
    <row r="11535" spans="1:7" s="218" customFormat="1" ht="24" customHeight="1" x14ac:dyDescent="0.2">
      <c r="A11535" s="213" t="str">
        <f t="shared" si="3456"/>
        <v/>
      </c>
      <c r="B11535" s="211">
        <f t="shared" si="3457"/>
        <v>0</v>
      </c>
      <c r="C11535" s="212"/>
      <c r="D11535" s="213" t="str">
        <f t="shared" si="3458"/>
        <v/>
      </c>
      <c r="E11535" s="214"/>
      <c r="F11535" s="215">
        <f t="shared" si="3459"/>
        <v>0</v>
      </c>
      <c r="G11535" s="281">
        <f t="shared" si="3460"/>
        <v>0</v>
      </c>
    </row>
    <row r="11536" spans="1:7" ht="24" customHeight="1" x14ac:dyDescent="0.2">
      <c r="A11536" s="282"/>
      <c r="B11536" s="95"/>
      <c r="C11536" s="95"/>
      <c r="D11536" s="101"/>
      <c r="E11536" s="102"/>
      <c r="F11536" s="268" t="s">
        <v>32</v>
      </c>
      <c r="G11536" s="283">
        <f>SUBTOTAL(9,G11528:G11535)</f>
        <v>0</v>
      </c>
    </row>
    <row r="11537" spans="1:7" ht="24" customHeight="1" x14ac:dyDescent="0.2">
      <c r="A11537" s="282"/>
      <c r="B11537" s="95"/>
      <c r="C11537" s="266" t="s">
        <v>606</v>
      </c>
      <c r="D11537" s="101"/>
      <c r="E11537" s="102"/>
      <c r="F11537" s="103"/>
      <c r="G11537" s="284"/>
    </row>
    <row r="11538" spans="1:7" s="218" customFormat="1"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1">
        <f t="shared" ref="G11538:G11546" si="3465">ROUND(E11538*F11538,2)</f>
        <v>0</v>
      </c>
    </row>
    <row r="11539" spans="1:7" s="218" customFormat="1" ht="24" customHeight="1" x14ac:dyDescent="0.2">
      <c r="A11539" s="213" t="str">
        <f t="shared" si="3461"/>
        <v/>
      </c>
      <c r="B11539" s="211" t="str">
        <f t="shared" si="3462"/>
        <v/>
      </c>
      <c r="C11539" s="212"/>
      <c r="D11539" s="213" t="str">
        <f t="shared" si="3463"/>
        <v/>
      </c>
      <c r="E11539" s="214"/>
      <c r="F11539" s="215">
        <f t="shared" si="3464"/>
        <v>0</v>
      </c>
      <c r="G11539" s="281">
        <f t="shared" si="3465"/>
        <v>0</v>
      </c>
    </row>
    <row r="11540" spans="1:7" s="218" customFormat="1" ht="24" customHeight="1" x14ac:dyDescent="0.2">
      <c r="A11540" s="213" t="str">
        <f t="shared" si="3461"/>
        <v/>
      </c>
      <c r="B11540" s="211" t="str">
        <f t="shared" si="3462"/>
        <v/>
      </c>
      <c r="C11540" s="212"/>
      <c r="D11540" s="213" t="str">
        <f t="shared" si="3463"/>
        <v/>
      </c>
      <c r="E11540" s="214"/>
      <c r="F11540" s="215">
        <f t="shared" si="3464"/>
        <v>0</v>
      </c>
      <c r="G11540" s="281">
        <f t="shared" si="3465"/>
        <v>0</v>
      </c>
    </row>
    <row r="11541" spans="1:7" s="218" customFormat="1" ht="24" customHeight="1" x14ac:dyDescent="0.2">
      <c r="A11541" s="213" t="str">
        <f t="shared" si="3461"/>
        <v/>
      </c>
      <c r="B11541" s="211" t="str">
        <f t="shared" si="3462"/>
        <v/>
      </c>
      <c r="C11541" s="212"/>
      <c r="D11541" s="213" t="str">
        <f t="shared" si="3463"/>
        <v/>
      </c>
      <c r="E11541" s="214"/>
      <c r="F11541" s="215">
        <f t="shared" si="3464"/>
        <v>0</v>
      </c>
      <c r="G11541" s="281">
        <f t="shared" si="3465"/>
        <v>0</v>
      </c>
    </row>
    <row r="11542" spans="1:7" s="218" customFormat="1" ht="24" customHeight="1" x14ac:dyDescent="0.2">
      <c r="A11542" s="213" t="str">
        <f t="shared" si="3461"/>
        <v/>
      </c>
      <c r="B11542" s="211" t="str">
        <f t="shared" si="3462"/>
        <v/>
      </c>
      <c r="C11542" s="212"/>
      <c r="D11542" s="213" t="str">
        <f t="shared" si="3463"/>
        <v/>
      </c>
      <c r="E11542" s="214"/>
      <c r="F11542" s="215">
        <f t="shared" si="3464"/>
        <v>0</v>
      </c>
      <c r="G11542" s="281">
        <f t="shared" si="3465"/>
        <v>0</v>
      </c>
    </row>
    <row r="11543" spans="1:7" s="218" customFormat="1" ht="24" customHeight="1" x14ac:dyDescent="0.2">
      <c r="A11543" s="213" t="str">
        <f t="shared" si="3461"/>
        <v/>
      </c>
      <c r="B11543" s="211" t="str">
        <f t="shared" si="3462"/>
        <v/>
      </c>
      <c r="C11543" s="212"/>
      <c r="D11543" s="213" t="str">
        <f t="shared" si="3463"/>
        <v/>
      </c>
      <c r="E11543" s="214"/>
      <c r="F11543" s="215">
        <f t="shared" si="3464"/>
        <v>0</v>
      </c>
      <c r="G11543" s="281">
        <f t="shared" si="3465"/>
        <v>0</v>
      </c>
    </row>
    <row r="11544" spans="1:7" s="218" customFormat="1" ht="24" customHeight="1" x14ac:dyDescent="0.2">
      <c r="A11544" s="213" t="str">
        <f t="shared" si="3461"/>
        <v/>
      </c>
      <c r="B11544" s="211" t="str">
        <f t="shared" si="3462"/>
        <v/>
      </c>
      <c r="C11544" s="212"/>
      <c r="D11544" s="213" t="str">
        <f t="shared" si="3463"/>
        <v/>
      </c>
      <c r="E11544" s="214"/>
      <c r="F11544" s="215">
        <f t="shared" si="3464"/>
        <v>0</v>
      </c>
      <c r="G11544" s="281">
        <f t="shared" si="3465"/>
        <v>0</v>
      </c>
    </row>
    <row r="11545" spans="1:7" s="218" customFormat="1" ht="24" customHeight="1" x14ac:dyDescent="0.2">
      <c r="A11545" s="213" t="str">
        <f t="shared" si="3461"/>
        <v/>
      </c>
      <c r="B11545" s="211" t="str">
        <f t="shared" si="3462"/>
        <v/>
      </c>
      <c r="C11545" s="212"/>
      <c r="D11545" s="213" t="str">
        <f t="shared" si="3463"/>
        <v/>
      </c>
      <c r="E11545" s="214"/>
      <c r="F11545" s="215">
        <f t="shared" si="3464"/>
        <v>0</v>
      </c>
      <c r="G11545" s="281">
        <f t="shared" si="3465"/>
        <v>0</v>
      </c>
    </row>
    <row r="11546" spans="1:7" s="218" customFormat="1" ht="24" customHeight="1" x14ac:dyDescent="0.2">
      <c r="A11546" s="213" t="str">
        <f t="shared" si="3461"/>
        <v/>
      </c>
      <c r="B11546" s="211" t="str">
        <f t="shared" si="3462"/>
        <v/>
      </c>
      <c r="C11546" s="212"/>
      <c r="D11546" s="213" t="str">
        <f t="shared" si="3463"/>
        <v/>
      </c>
      <c r="E11546" s="214"/>
      <c r="F11546" s="215">
        <f t="shared" si="3464"/>
        <v>0</v>
      </c>
      <c r="G11546" s="281">
        <f t="shared" si="3465"/>
        <v>0</v>
      </c>
    </row>
    <row r="11547" spans="1:7" ht="24" customHeight="1" x14ac:dyDescent="0.2">
      <c r="A11547" s="285"/>
      <c r="B11547" s="101"/>
      <c r="C11547" s="95"/>
      <c r="D11547" s="101"/>
      <c r="E11547" s="102"/>
      <c r="F11547" s="268" t="s">
        <v>33</v>
      </c>
      <c r="G11547" s="283">
        <f>SUBTOTAL(9,G11538:G11546)</f>
        <v>0</v>
      </c>
    </row>
    <row r="11548" spans="1:7" ht="24" customHeight="1" x14ac:dyDescent="0.2">
      <c r="A11548" s="286"/>
      <c r="B11548" s="101"/>
      <c r="C11548" s="95"/>
      <c r="D11548" s="101"/>
      <c r="E11548" s="102"/>
      <c r="F11548" s="103"/>
      <c r="G11548" s="284"/>
    </row>
    <row r="11549" spans="1:7" ht="24" customHeight="1" x14ac:dyDescent="0.2">
      <c r="A11549" s="287" t="str">
        <f>B11507</f>
        <v/>
      </c>
      <c r="B11549" s="288" t="str">
        <f>C11507</f>
        <v/>
      </c>
      <c r="C11549" s="109"/>
      <c r="D11549" s="109" t="s">
        <v>34</v>
      </c>
      <c r="E11549" s="110"/>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7" t="str">
        <f>Comitente</f>
        <v>CA.ME. SAN JUAN SOCIEDAD DEL ESTADO</v>
      </c>
      <c r="C11552" s="92"/>
      <c r="D11552" s="98"/>
      <c r="E11552" s="98"/>
      <c r="F11552" s="99"/>
      <c r="G11552" s="273"/>
    </row>
    <row r="11553" spans="1:123" ht="24" customHeight="1" x14ac:dyDescent="0.2">
      <c r="A11553" s="272" t="s">
        <v>603</v>
      </c>
      <c r="B11553" s="97">
        <f>Contratista</f>
        <v>0</v>
      </c>
      <c r="C11553" s="93"/>
      <c r="D11553" s="93"/>
      <c r="E11553" s="93"/>
      <c r="F11553" s="100"/>
      <c r="G11553" s="274"/>
    </row>
    <row r="11554" spans="1:123" ht="24" customHeight="1" x14ac:dyDescent="0.2">
      <c r="A11554" s="272" t="s">
        <v>24</v>
      </c>
      <c r="B11554" s="97" t="str">
        <f>Obra</f>
        <v>CIERRE PERIMETRAL - OBRA CIVIL Ca.Me. SAN JUAN S.E.</v>
      </c>
      <c r="C11554" s="93"/>
      <c r="D11554" s="93"/>
      <c r="E11554" s="93"/>
      <c r="F11554" s="100" t="s">
        <v>38</v>
      </c>
      <c r="G11554" s="275">
        <f>Fecha_Base</f>
        <v>44711</v>
      </c>
    </row>
    <row r="11555" spans="1:123" ht="24" customHeight="1" x14ac:dyDescent="0.2">
      <c r="A11555" s="276" t="s">
        <v>601</v>
      </c>
      <c r="B11555" s="94" t="str">
        <f>Ubicación</f>
        <v>DEPARTAMENTO SARMIENTO</v>
      </c>
      <c r="C11555" s="94"/>
      <c r="D11555" s="101"/>
      <c r="E11555" s="102"/>
      <c r="F11555" s="103"/>
      <c r="G11555" s="277"/>
    </row>
    <row r="11556" spans="1:123" ht="24" customHeight="1" x14ac:dyDescent="0.2">
      <c r="A11556" s="276" t="s">
        <v>39</v>
      </c>
      <c r="B11556" s="104" t="str">
        <f>IFERROR(VALUE(LEFT(B11557,FIND(".",B11557)-1)),"")</f>
        <v/>
      </c>
      <c r="C11556" s="95" t="str">
        <f>IFERROR(VLOOKUP(B11556,Tabla_CyP,2,FALSE),"")</f>
        <v/>
      </c>
      <c r="D11556" s="95"/>
      <c r="E11556" s="102"/>
      <c r="F11556" s="103"/>
      <c r="G11556" s="277"/>
    </row>
    <row r="11557" spans="1:123" ht="24" customHeight="1" x14ac:dyDescent="0.2">
      <c r="A11557" s="276" t="s">
        <v>25</v>
      </c>
      <c r="B11557" s="105" t="str">
        <f>IFERROR(VLOOKUP(COUNTIF($A$1:A11557,"ANALISIS DE PRECIOS"),Tabla_NumeroItem,2,FALSE),"")</f>
        <v/>
      </c>
      <c r="C11557" s="95" t="str">
        <f>IFERROR(VLOOKUP(B11557,Tabla_CyP,2,FALSE),"")</f>
        <v/>
      </c>
      <c r="D11557" s="101"/>
      <c r="E11557" s="102"/>
      <c r="F11557" s="100" t="s">
        <v>26</v>
      </c>
      <c r="G11557" s="278" t="str">
        <f>IFERROR(VLOOKUP(B11557,Tabla_CyP,4,FALSE),"")</f>
        <v/>
      </c>
    </row>
    <row r="11558" spans="1:123" ht="24" customHeight="1" x14ac:dyDescent="0.2">
      <c r="A11558" s="276"/>
      <c r="B11558" s="94"/>
      <c r="C11558" s="95"/>
      <c r="D11558" s="101"/>
      <c r="E11558" s="102"/>
      <c r="F11558" s="103"/>
      <c r="G11558" s="277"/>
    </row>
    <row r="11559" spans="1:123" ht="24" customHeight="1" x14ac:dyDescent="0.2">
      <c r="A11559" s="378" t="s">
        <v>507</v>
      </c>
      <c r="B11559" s="379"/>
      <c r="C11559" s="380" t="s">
        <v>0</v>
      </c>
      <c r="D11559" s="380" t="s">
        <v>27</v>
      </c>
      <c r="E11559" s="386" t="s">
        <v>28</v>
      </c>
      <c r="F11559" s="388" t="s">
        <v>29</v>
      </c>
      <c r="G11559" s="388" t="s">
        <v>30</v>
      </c>
    </row>
    <row r="11560" spans="1:123" s="107" customFormat="1" ht="24" customHeight="1" x14ac:dyDescent="0.2">
      <c r="A11560" s="106" t="s">
        <v>508</v>
      </c>
      <c r="B11560" s="106" t="s">
        <v>509</v>
      </c>
      <c r="C11560" s="381"/>
      <c r="D11560" s="381"/>
      <c r="E11560" s="387"/>
      <c r="F11560" s="389"/>
      <c r="G11560" s="389"/>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customHeight="1" x14ac:dyDescent="0.2">
      <c r="A11561" s="279"/>
      <c r="B11561" s="108"/>
      <c r="C11561" s="267" t="s">
        <v>604</v>
      </c>
      <c r="D11561" s="109"/>
      <c r="E11561" s="110"/>
      <c r="F11561" s="111"/>
      <c r="G11561" s="280"/>
    </row>
    <row r="11562" spans="1:123" s="218" customFormat="1"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1">
        <f>ROUND(E11562*F11562,2)</f>
        <v>0</v>
      </c>
    </row>
    <row r="11563" spans="1:123" s="218" customFormat="1"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1">
        <f t="shared" ref="G11563:G11575" si="3470">ROUND(E11563*F11563,2)</f>
        <v>0</v>
      </c>
    </row>
    <row r="11564" spans="1:123" s="218" customFormat="1" ht="24" customHeight="1" x14ac:dyDescent="0.2">
      <c r="A11564" s="213" t="str">
        <f t="shared" si="3466"/>
        <v/>
      </c>
      <c r="B11564" s="211" t="str">
        <f t="shared" si="3469"/>
        <v/>
      </c>
      <c r="C11564" s="212"/>
      <c r="D11564" s="213" t="str">
        <f t="shared" si="3467"/>
        <v/>
      </c>
      <c r="E11564" s="214"/>
      <c r="F11564" s="215">
        <f t="shared" si="3468"/>
        <v>0</v>
      </c>
      <c r="G11564" s="281">
        <f t="shared" si="3470"/>
        <v>0</v>
      </c>
    </row>
    <row r="11565" spans="1:123" s="218" customFormat="1" ht="24" customHeight="1" x14ac:dyDescent="0.2">
      <c r="A11565" s="213" t="str">
        <f t="shared" si="3466"/>
        <v/>
      </c>
      <c r="B11565" s="211" t="str">
        <f t="shared" si="3469"/>
        <v/>
      </c>
      <c r="C11565" s="212"/>
      <c r="D11565" s="213" t="str">
        <f t="shared" si="3467"/>
        <v/>
      </c>
      <c r="E11565" s="214"/>
      <c r="F11565" s="215">
        <f t="shared" si="3468"/>
        <v>0</v>
      </c>
      <c r="G11565" s="281">
        <f t="shared" si="3470"/>
        <v>0</v>
      </c>
    </row>
    <row r="11566" spans="1:123" s="218" customFormat="1" ht="24" customHeight="1" x14ac:dyDescent="0.2">
      <c r="A11566" s="213" t="str">
        <f t="shared" si="3466"/>
        <v/>
      </c>
      <c r="B11566" s="211" t="str">
        <f t="shared" si="3469"/>
        <v/>
      </c>
      <c r="C11566" s="212"/>
      <c r="D11566" s="213" t="str">
        <f t="shared" si="3467"/>
        <v/>
      </c>
      <c r="E11566" s="214"/>
      <c r="F11566" s="215">
        <f t="shared" si="3468"/>
        <v>0</v>
      </c>
      <c r="G11566" s="281">
        <f t="shared" si="3470"/>
        <v>0</v>
      </c>
    </row>
    <row r="11567" spans="1:123" s="218" customFormat="1" ht="24" customHeight="1" x14ac:dyDescent="0.2">
      <c r="A11567" s="213" t="str">
        <f t="shared" si="3466"/>
        <v/>
      </c>
      <c r="B11567" s="211" t="str">
        <f t="shared" si="3469"/>
        <v/>
      </c>
      <c r="C11567" s="212"/>
      <c r="D11567" s="213" t="str">
        <f t="shared" si="3467"/>
        <v/>
      </c>
      <c r="E11567" s="214"/>
      <c r="F11567" s="215">
        <f t="shared" si="3468"/>
        <v>0</v>
      </c>
      <c r="G11567" s="281">
        <f t="shared" si="3470"/>
        <v>0</v>
      </c>
    </row>
    <row r="11568" spans="1:123" s="218" customFormat="1" ht="24" customHeight="1" x14ac:dyDescent="0.2">
      <c r="A11568" s="213" t="str">
        <f t="shared" si="3466"/>
        <v/>
      </c>
      <c r="B11568" s="211" t="str">
        <f t="shared" si="3469"/>
        <v/>
      </c>
      <c r="C11568" s="212"/>
      <c r="D11568" s="213" t="str">
        <f t="shared" si="3467"/>
        <v/>
      </c>
      <c r="E11568" s="214"/>
      <c r="F11568" s="215">
        <f t="shared" si="3468"/>
        <v>0</v>
      </c>
      <c r="G11568" s="281">
        <f t="shared" si="3470"/>
        <v>0</v>
      </c>
    </row>
    <row r="11569" spans="1:7" s="218" customFormat="1" ht="24" customHeight="1" x14ac:dyDescent="0.2">
      <c r="A11569" s="213" t="str">
        <f t="shared" si="3466"/>
        <v/>
      </c>
      <c r="B11569" s="211" t="str">
        <f t="shared" si="3469"/>
        <v/>
      </c>
      <c r="C11569" s="212"/>
      <c r="D11569" s="213" t="str">
        <f t="shared" si="3467"/>
        <v/>
      </c>
      <c r="E11569" s="214"/>
      <c r="F11569" s="215">
        <f t="shared" si="3468"/>
        <v>0</v>
      </c>
      <c r="G11569" s="281">
        <f t="shared" si="3470"/>
        <v>0</v>
      </c>
    </row>
    <row r="11570" spans="1:7" s="218" customFormat="1" ht="24" customHeight="1" x14ac:dyDescent="0.2">
      <c r="A11570" s="213" t="str">
        <f t="shared" si="3466"/>
        <v/>
      </c>
      <c r="B11570" s="211" t="str">
        <f t="shared" si="3469"/>
        <v/>
      </c>
      <c r="C11570" s="212"/>
      <c r="D11570" s="213" t="str">
        <f t="shared" si="3467"/>
        <v/>
      </c>
      <c r="E11570" s="214"/>
      <c r="F11570" s="215">
        <f t="shared" si="3468"/>
        <v>0</v>
      </c>
      <c r="G11570" s="281">
        <f t="shared" si="3470"/>
        <v>0</v>
      </c>
    </row>
    <row r="11571" spans="1:7" s="218" customFormat="1" ht="24" customHeight="1" x14ac:dyDescent="0.2">
      <c r="A11571" s="213" t="str">
        <f t="shared" si="3466"/>
        <v/>
      </c>
      <c r="B11571" s="211" t="str">
        <f t="shared" si="3469"/>
        <v/>
      </c>
      <c r="C11571" s="212"/>
      <c r="D11571" s="213" t="str">
        <f t="shared" si="3467"/>
        <v/>
      </c>
      <c r="E11571" s="214"/>
      <c r="F11571" s="215">
        <f t="shared" si="3468"/>
        <v>0</v>
      </c>
      <c r="G11571" s="281">
        <f t="shared" si="3470"/>
        <v>0</v>
      </c>
    </row>
    <row r="11572" spans="1:7" s="218" customFormat="1" ht="24" customHeight="1" x14ac:dyDescent="0.2">
      <c r="A11572" s="213" t="str">
        <f t="shared" si="3466"/>
        <v/>
      </c>
      <c r="B11572" s="211" t="str">
        <f t="shared" si="3469"/>
        <v/>
      </c>
      <c r="C11572" s="212"/>
      <c r="D11572" s="213" t="str">
        <f t="shared" si="3467"/>
        <v/>
      </c>
      <c r="E11572" s="214"/>
      <c r="F11572" s="215">
        <f t="shared" si="3468"/>
        <v>0</v>
      </c>
      <c r="G11572" s="281">
        <f t="shared" si="3470"/>
        <v>0</v>
      </c>
    </row>
    <row r="11573" spans="1:7" s="218" customFormat="1" ht="24" customHeight="1" x14ac:dyDescent="0.2">
      <c r="A11573" s="213" t="str">
        <f t="shared" si="3466"/>
        <v/>
      </c>
      <c r="B11573" s="211" t="str">
        <f t="shared" si="3469"/>
        <v/>
      </c>
      <c r="C11573" s="212"/>
      <c r="D11573" s="213" t="str">
        <f t="shared" si="3467"/>
        <v/>
      </c>
      <c r="E11573" s="214"/>
      <c r="F11573" s="215">
        <f t="shared" si="3468"/>
        <v>0</v>
      </c>
      <c r="G11573" s="281">
        <f t="shared" si="3470"/>
        <v>0</v>
      </c>
    </row>
    <row r="11574" spans="1:7" s="218" customFormat="1" ht="24" customHeight="1" x14ac:dyDescent="0.2">
      <c r="A11574" s="213" t="str">
        <f t="shared" si="3466"/>
        <v/>
      </c>
      <c r="B11574" s="211" t="str">
        <f t="shared" si="3469"/>
        <v/>
      </c>
      <c r="C11574" s="212"/>
      <c r="D11574" s="213" t="str">
        <f t="shared" si="3467"/>
        <v/>
      </c>
      <c r="E11574" s="214"/>
      <c r="F11574" s="215">
        <f t="shared" si="3468"/>
        <v>0</v>
      </c>
      <c r="G11574" s="281">
        <f t="shared" si="3470"/>
        <v>0</v>
      </c>
    </row>
    <row r="11575" spans="1:7" s="218" customFormat="1" ht="24" customHeight="1" x14ac:dyDescent="0.2">
      <c r="A11575" s="213" t="str">
        <f t="shared" si="3466"/>
        <v/>
      </c>
      <c r="B11575" s="211" t="str">
        <f t="shared" si="3469"/>
        <v/>
      </c>
      <c r="C11575" s="212"/>
      <c r="D11575" s="213" t="str">
        <f t="shared" si="3467"/>
        <v/>
      </c>
      <c r="E11575" s="214"/>
      <c r="F11575" s="216">
        <f t="shared" si="3468"/>
        <v>0</v>
      </c>
      <c r="G11575" s="281">
        <f t="shared" si="3470"/>
        <v>0</v>
      </c>
    </row>
    <row r="11576" spans="1:7" ht="24" customHeight="1" x14ac:dyDescent="0.2">
      <c r="A11576" s="282"/>
      <c r="B11576" s="95"/>
      <c r="C11576" s="95"/>
      <c r="D11576" s="101"/>
      <c r="E11576" s="102"/>
      <c r="F11576" s="268" t="s">
        <v>31</v>
      </c>
      <c r="G11576" s="283">
        <f>SUBTOTAL(9,G11562:G11575)</f>
        <v>0</v>
      </c>
    </row>
    <row r="11577" spans="1:7" ht="24" customHeight="1" x14ac:dyDescent="0.2">
      <c r="A11577" s="282"/>
      <c r="B11577" s="95"/>
      <c r="C11577" s="266" t="s">
        <v>605</v>
      </c>
      <c r="D11577" s="101"/>
      <c r="E11577" s="102"/>
      <c r="F11577" s="103"/>
      <c r="G11577" s="284"/>
    </row>
    <row r="11578" spans="1:7" s="218" customFormat="1"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1">
        <f>ROUND(E11578*F11578,2)</f>
        <v>0</v>
      </c>
    </row>
    <row r="11579" spans="1:7" s="218" customFormat="1" ht="24" customHeight="1" x14ac:dyDescent="0.2">
      <c r="A11579" s="213" t="str">
        <f t="shared" si="3471"/>
        <v/>
      </c>
      <c r="B11579" s="211">
        <f t="shared" si="3472"/>
        <v>0</v>
      </c>
      <c r="C11579" s="212"/>
      <c r="D11579" s="213" t="str">
        <f t="shared" si="3473"/>
        <v/>
      </c>
      <c r="E11579" s="214"/>
      <c r="F11579" s="217">
        <f t="shared" si="3474"/>
        <v>0</v>
      </c>
      <c r="G11579" s="281">
        <f>ROUND(E11579*F11579,2)</f>
        <v>0</v>
      </c>
    </row>
    <row r="11580" spans="1:7" s="218" customFormat="1" ht="24" customHeight="1" x14ac:dyDescent="0.2">
      <c r="A11580" s="213" t="str">
        <f t="shared" si="3471"/>
        <v/>
      </c>
      <c r="B11580" s="211">
        <f t="shared" si="3472"/>
        <v>0</v>
      </c>
      <c r="C11580" s="212"/>
      <c r="D11580" s="213" t="str">
        <f t="shared" si="3473"/>
        <v/>
      </c>
      <c r="E11580" s="214"/>
      <c r="F11580" s="217">
        <f t="shared" si="3474"/>
        <v>0</v>
      </c>
      <c r="G11580" s="281">
        <f t="shared" ref="G11580:G11585" si="3475">ROUND(E11580*F11580,2)</f>
        <v>0</v>
      </c>
    </row>
    <row r="11581" spans="1:7" s="218" customFormat="1" ht="24" customHeight="1" x14ac:dyDescent="0.2">
      <c r="A11581" s="213" t="str">
        <f t="shared" si="3471"/>
        <v/>
      </c>
      <c r="B11581" s="211">
        <f t="shared" si="3472"/>
        <v>0</v>
      </c>
      <c r="C11581" s="212"/>
      <c r="D11581" s="213" t="str">
        <f t="shared" si="3473"/>
        <v/>
      </c>
      <c r="E11581" s="214"/>
      <c r="F11581" s="217">
        <f t="shared" si="3474"/>
        <v>0</v>
      </c>
      <c r="G11581" s="281">
        <f t="shared" si="3475"/>
        <v>0</v>
      </c>
    </row>
    <row r="11582" spans="1:7" s="218" customFormat="1" ht="24" customHeight="1" x14ac:dyDescent="0.2">
      <c r="A11582" s="213" t="str">
        <f t="shared" si="3471"/>
        <v/>
      </c>
      <c r="B11582" s="211">
        <f t="shared" si="3472"/>
        <v>0</v>
      </c>
      <c r="C11582" s="212"/>
      <c r="D11582" s="213" t="str">
        <f t="shared" si="3473"/>
        <v/>
      </c>
      <c r="E11582" s="214"/>
      <c r="F11582" s="215">
        <f t="shared" si="3474"/>
        <v>0</v>
      </c>
      <c r="G11582" s="281">
        <f t="shared" si="3475"/>
        <v>0</v>
      </c>
    </row>
    <row r="11583" spans="1:7" s="218" customFormat="1" ht="24" customHeight="1" x14ac:dyDescent="0.2">
      <c r="A11583" s="213" t="str">
        <f t="shared" si="3471"/>
        <v/>
      </c>
      <c r="B11583" s="211">
        <f t="shared" si="3472"/>
        <v>0</v>
      </c>
      <c r="C11583" s="212"/>
      <c r="D11583" s="213" t="str">
        <f t="shared" si="3473"/>
        <v/>
      </c>
      <c r="E11583" s="214"/>
      <c r="F11583" s="215">
        <f t="shared" si="3474"/>
        <v>0</v>
      </c>
      <c r="G11583" s="281">
        <f t="shared" si="3475"/>
        <v>0</v>
      </c>
    </row>
    <row r="11584" spans="1:7" s="218" customFormat="1" ht="24" customHeight="1" x14ac:dyDescent="0.2">
      <c r="A11584" s="213" t="str">
        <f t="shared" si="3471"/>
        <v/>
      </c>
      <c r="B11584" s="211">
        <f t="shared" si="3472"/>
        <v>0</v>
      </c>
      <c r="C11584" s="212"/>
      <c r="D11584" s="213" t="str">
        <f t="shared" si="3473"/>
        <v/>
      </c>
      <c r="E11584" s="214"/>
      <c r="F11584" s="215">
        <f t="shared" si="3474"/>
        <v>0</v>
      </c>
      <c r="G11584" s="281">
        <f t="shared" si="3475"/>
        <v>0</v>
      </c>
    </row>
    <row r="11585" spans="1:7" s="218" customFormat="1" ht="24" customHeight="1" x14ac:dyDescent="0.2">
      <c r="A11585" s="213" t="str">
        <f t="shared" si="3471"/>
        <v/>
      </c>
      <c r="B11585" s="211">
        <f t="shared" si="3472"/>
        <v>0</v>
      </c>
      <c r="C11585" s="212"/>
      <c r="D11585" s="213" t="str">
        <f t="shared" si="3473"/>
        <v/>
      </c>
      <c r="E11585" s="214"/>
      <c r="F11585" s="215">
        <f t="shared" si="3474"/>
        <v>0</v>
      </c>
      <c r="G11585" s="281">
        <f t="shared" si="3475"/>
        <v>0</v>
      </c>
    </row>
    <row r="11586" spans="1:7" ht="24" customHeight="1" x14ac:dyDescent="0.2">
      <c r="A11586" s="282"/>
      <c r="B11586" s="95"/>
      <c r="C11586" s="95"/>
      <c r="D11586" s="101"/>
      <c r="E11586" s="102"/>
      <c r="F11586" s="268" t="s">
        <v>32</v>
      </c>
      <c r="G11586" s="283">
        <f>SUBTOTAL(9,G11578:G11585)</f>
        <v>0</v>
      </c>
    </row>
    <row r="11587" spans="1:7" ht="24" customHeight="1" x14ac:dyDescent="0.2">
      <c r="A11587" s="282"/>
      <c r="B11587" s="95"/>
      <c r="C11587" s="266" t="s">
        <v>606</v>
      </c>
      <c r="D11587" s="101"/>
      <c r="E11587" s="102"/>
      <c r="F11587" s="103"/>
      <c r="G11587" s="284"/>
    </row>
    <row r="11588" spans="1:7" s="218" customFormat="1"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1">
        <f t="shared" ref="G11588:G11596" si="3480">ROUND(E11588*F11588,2)</f>
        <v>0</v>
      </c>
    </row>
    <row r="11589" spans="1:7" s="218" customFormat="1" ht="24" customHeight="1" x14ac:dyDescent="0.2">
      <c r="A11589" s="213" t="str">
        <f t="shared" si="3476"/>
        <v/>
      </c>
      <c r="B11589" s="211" t="str">
        <f t="shared" si="3477"/>
        <v/>
      </c>
      <c r="C11589" s="212"/>
      <c r="D11589" s="213" t="str">
        <f t="shared" si="3478"/>
        <v/>
      </c>
      <c r="E11589" s="214"/>
      <c r="F11589" s="215">
        <f t="shared" si="3479"/>
        <v>0</v>
      </c>
      <c r="G11589" s="281">
        <f t="shared" si="3480"/>
        <v>0</v>
      </c>
    </row>
    <row r="11590" spans="1:7" s="218" customFormat="1" ht="24" customHeight="1" x14ac:dyDescent="0.2">
      <c r="A11590" s="213" t="str">
        <f t="shared" si="3476"/>
        <v/>
      </c>
      <c r="B11590" s="211" t="str">
        <f t="shared" si="3477"/>
        <v/>
      </c>
      <c r="C11590" s="212"/>
      <c r="D11590" s="213" t="str">
        <f t="shared" si="3478"/>
        <v/>
      </c>
      <c r="E11590" s="214"/>
      <c r="F11590" s="215">
        <f t="shared" si="3479"/>
        <v>0</v>
      </c>
      <c r="G11590" s="281">
        <f t="shared" si="3480"/>
        <v>0</v>
      </c>
    </row>
    <row r="11591" spans="1:7" s="218" customFormat="1" ht="24" customHeight="1" x14ac:dyDescent="0.2">
      <c r="A11591" s="213" t="str">
        <f t="shared" si="3476"/>
        <v/>
      </c>
      <c r="B11591" s="211" t="str">
        <f t="shared" si="3477"/>
        <v/>
      </c>
      <c r="C11591" s="212"/>
      <c r="D11591" s="213" t="str">
        <f t="shared" si="3478"/>
        <v/>
      </c>
      <c r="E11591" s="214"/>
      <c r="F11591" s="215">
        <f t="shared" si="3479"/>
        <v>0</v>
      </c>
      <c r="G11591" s="281">
        <f t="shared" si="3480"/>
        <v>0</v>
      </c>
    </row>
    <row r="11592" spans="1:7" s="218" customFormat="1" ht="24" customHeight="1" x14ac:dyDescent="0.2">
      <c r="A11592" s="213" t="str">
        <f t="shared" si="3476"/>
        <v/>
      </c>
      <c r="B11592" s="211" t="str">
        <f t="shared" si="3477"/>
        <v/>
      </c>
      <c r="C11592" s="212"/>
      <c r="D11592" s="213" t="str">
        <f t="shared" si="3478"/>
        <v/>
      </c>
      <c r="E11592" s="214"/>
      <c r="F11592" s="215">
        <f t="shared" si="3479"/>
        <v>0</v>
      </c>
      <c r="G11592" s="281">
        <f t="shared" si="3480"/>
        <v>0</v>
      </c>
    </row>
    <row r="11593" spans="1:7" s="218" customFormat="1" ht="24" customHeight="1" x14ac:dyDescent="0.2">
      <c r="A11593" s="213" t="str">
        <f t="shared" si="3476"/>
        <v/>
      </c>
      <c r="B11593" s="211" t="str">
        <f t="shared" si="3477"/>
        <v/>
      </c>
      <c r="C11593" s="212"/>
      <c r="D11593" s="213" t="str">
        <f t="shared" si="3478"/>
        <v/>
      </c>
      <c r="E11593" s="214"/>
      <c r="F11593" s="215">
        <f t="shared" si="3479"/>
        <v>0</v>
      </c>
      <c r="G11593" s="281">
        <f t="shared" si="3480"/>
        <v>0</v>
      </c>
    </row>
    <row r="11594" spans="1:7" s="218" customFormat="1" ht="24" customHeight="1" x14ac:dyDescent="0.2">
      <c r="A11594" s="213" t="str">
        <f t="shared" si="3476"/>
        <v/>
      </c>
      <c r="B11594" s="211" t="str">
        <f t="shared" si="3477"/>
        <v/>
      </c>
      <c r="C11594" s="212"/>
      <c r="D11594" s="213" t="str">
        <f t="shared" si="3478"/>
        <v/>
      </c>
      <c r="E11594" s="214"/>
      <c r="F11594" s="215">
        <f t="shared" si="3479"/>
        <v>0</v>
      </c>
      <c r="G11594" s="281">
        <f t="shared" si="3480"/>
        <v>0</v>
      </c>
    </row>
    <row r="11595" spans="1:7" s="218" customFormat="1" ht="24" customHeight="1" x14ac:dyDescent="0.2">
      <c r="A11595" s="213" t="str">
        <f t="shared" si="3476"/>
        <v/>
      </c>
      <c r="B11595" s="211" t="str">
        <f t="shared" si="3477"/>
        <v/>
      </c>
      <c r="C11595" s="212"/>
      <c r="D11595" s="213" t="str">
        <f t="shared" si="3478"/>
        <v/>
      </c>
      <c r="E11595" s="214"/>
      <c r="F11595" s="215">
        <f t="shared" si="3479"/>
        <v>0</v>
      </c>
      <c r="G11595" s="281">
        <f t="shared" si="3480"/>
        <v>0</v>
      </c>
    </row>
    <row r="11596" spans="1:7" s="218" customFormat="1" ht="24" customHeight="1" x14ac:dyDescent="0.2">
      <c r="A11596" s="213" t="str">
        <f t="shared" si="3476"/>
        <v/>
      </c>
      <c r="B11596" s="211" t="str">
        <f t="shared" si="3477"/>
        <v/>
      </c>
      <c r="C11596" s="212"/>
      <c r="D11596" s="213" t="str">
        <f t="shared" si="3478"/>
        <v/>
      </c>
      <c r="E11596" s="214"/>
      <c r="F11596" s="215">
        <f t="shared" si="3479"/>
        <v>0</v>
      </c>
      <c r="G11596" s="281">
        <f t="shared" si="3480"/>
        <v>0</v>
      </c>
    </row>
    <row r="11597" spans="1:7" ht="24" customHeight="1" x14ac:dyDescent="0.2">
      <c r="A11597" s="285"/>
      <c r="B11597" s="101"/>
      <c r="C11597" s="95"/>
      <c r="D11597" s="101"/>
      <c r="E11597" s="102"/>
      <c r="F11597" s="268" t="s">
        <v>33</v>
      </c>
      <c r="G11597" s="283">
        <f>SUBTOTAL(9,G11588:G11596)</f>
        <v>0</v>
      </c>
    </row>
    <row r="11598" spans="1:7" ht="24" customHeight="1" x14ac:dyDescent="0.2">
      <c r="A11598" s="286"/>
      <c r="B11598" s="101"/>
      <c r="C11598" s="95"/>
      <c r="D11598" s="101"/>
      <c r="E11598" s="102"/>
      <c r="F11598" s="103"/>
      <c r="G11598" s="284"/>
    </row>
    <row r="11599" spans="1:7" ht="24" customHeight="1" x14ac:dyDescent="0.2">
      <c r="A11599" s="287" t="str">
        <f>B11557</f>
        <v/>
      </c>
      <c r="B11599" s="288" t="str">
        <f>C11557</f>
        <v/>
      </c>
      <c r="C11599" s="109"/>
      <c r="D11599" s="109" t="s">
        <v>34</v>
      </c>
      <c r="E11599" s="110"/>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7" t="str">
        <f>Comitente</f>
        <v>CA.ME. SAN JUAN SOCIEDAD DEL ESTADO</v>
      </c>
      <c r="C11602" s="92"/>
      <c r="D11602" s="98"/>
      <c r="E11602" s="98"/>
      <c r="F11602" s="99"/>
      <c r="G11602" s="273"/>
    </row>
    <row r="11603" spans="1:123" ht="24" customHeight="1" x14ac:dyDescent="0.2">
      <c r="A11603" s="272" t="s">
        <v>603</v>
      </c>
      <c r="B11603" s="97">
        <f>Contratista</f>
        <v>0</v>
      </c>
      <c r="C11603" s="93"/>
      <c r="D11603" s="93"/>
      <c r="E11603" s="93"/>
      <c r="F11603" s="100"/>
      <c r="G11603" s="274"/>
    </row>
    <row r="11604" spans="1:123" ht="24" customHeight="1" x14ac:dyDescent="0.2">
      <c r="A11604" s="272" t="s">
        <v>24</v>
      </c>
      <c r="B11604" s="97" t="str">
        <f>Obra</f>
        <v>CIERRE PERIMETRAL - OBRA CIVIL Ca.Me. SAN JUAN S.E.</v>
      </c>
      <c r="C11604" s="93"/>
      <c r="D11604" s="93"/>
      <c r="E11604" s="93"/>
      <c r="F11604" s="100" t="s">
        <v>38</v>
      </c>
      <c r="G11604" s="275">
        <f>Fecha_Base</f>
        <v>44711</v>
      </c>
    </row>
    <row r="11605" spans="1:123" ht="24" customHeight="1" x14ac:dyDescent="0.2">
      <c r="A11605" s="276" t="s">
        <v>601</v>
      </c>
      <c r="B11605" s="94" t="str">
        <f>Ubicación</f>
        <v>DEPARTAMENTO SARMIENTO</v>
      </c>
      <c r="C11605" s="94"/>
      <c r="D11605" s="101"/>
      <c r="E11605" s="102"/>
      <c r="F11605" s="103"/>
      <c r="G11605" s="277"/>
    </row>
    <row r="11606" spans="1:123" ht="24" customHeight="1" x14ac:dyDescent="0.2">
      <c r="A11606" s="276" t="s">
        <v>39</v>
      </c>
      <c r="B11606" s="104" t="str">
        <f>IFERROR(VALUE(LEFT(B11607,FIND(".",B11607)-1)),"")</f>
        <v/>
      </c>
      <c r="C11606" s="95" t="str">
        <f>IFERROR(VLOOKUP(B11606,Tabla_CyP,2,FALSE),"")</f>
        <v/>
      </c>
      <c r="D11606" s="95"/>
      <c r="E11606" s="102"/>
      <c r="F11606" s="103"/>
      <c r="G11606" s="277"/>
    </row>
    <row r="11607" spans="1:123" ht="24" customHeight="1" x14ac:dyDescent="0.2">
      <c r="A11607" s="276" t="s">
        <v>25</v>
      </c>
      <c r="B11607" s="105" t="str">
        <f>IFERROR(VLOOKUP(COUNTIF($A$1:A11607,"ANALISIS DE PRECIOS"),Tabla_NumeroItem,2,FALSE),"")</f>
        <v/>
      </c>
      <c r="C11607" s="95" t="str">
        <f>IFERROR(VLOOKUP(B11607,Tabla_CyP,2,FALSE),"")</f>
        <v/>
      </c>
      <c r="D11607" s="101"/>
      <c r="E11607" s="102"/>
      <c r="F11607" s="100" t="s">
        <v>26</v>
      </c>
      <c r="G11607" s="278" t="str">
        <f>IFERROR(VLOOKUP(B11607,Tabla_CyP,4,FALSE),"")</f>
        <v/>
      </c>
    </row>
    <row r="11608" spans="1:123" ht="24" customHeight="1" x14ac:dyDescent="0.2">
      <c r="A11608" s="276"/>
      <c r="B11608" s="94"/>
      <c r="C11608" s="95"/>
      <c r="D11608" s="101"/>
      <c r="E11608" s="102"/>
      <c r="F11608" s="103"/>
      <c r="G11608" s="277"/>
    </row>
    <row r="11609" spans="1:123" ht="24" customHeight="1" x14ac:dyDescent="0.2">
      <c r="A11609" s="378" t="s">
        <v>507</v>
      </c>
      <c r="B11609" s="379"/>
      <c r="C11609" s="380" t="s">
        <v>0</v>
      </c>
      <c r="D11609" s="380" t="s">
        <v>27</v>
      </c>
      <c r="E11609" s="386" t="s">
        <v>28</v>
      </c>
      <c r="F11609" s="388" t="s">
        <v>29</v>
      </c>
      <c r="G11609" s="388" t="s">
        <v>30</v>
      </c>
    </row>
    <row r="11610" spans="1:123" s="107" customFormat="1" ht="24" customHeight="1" x14ac:dyDescent="0.2">
      <c r="A11610" s="106" t="s">
        <v>508</v>
      </c>
      <c r="B11610" s="106" t="s">
        <v>509</v>
      </c>
      <c r="C11610" s="381"/>
      <c r="D11610" s="381"/>
      <c r="E11610" s="387"/>
      <c r="F11610" s="389"/>
      <c r="G11610" s="389"/>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customHeight="1" x14ac:dyDescent="0.2">
      <c r="A11611" s="279"/>
      <c r="B11611" s="108"/>
      <c r="C11611" s="267" t="s">
        <v>604</v>
      </c>
      <c r="D11611" s="109"/>
      <c r="E11611" s="110"/>
      <c r="F11611" s="111"/>
      <c r="G11611" s="280"/>
    </row>
    <row r="11612" spans="1:123" s="218" customFormat="1"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1">
        <f>ROUND(E11612*F11612,2)</f>
        <v>0</v>
      </c>
    </row>
    <row r="11613" spans="1:123" s="218" customFormat="1"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1">
        <f t="shared" ref="G11613:G11625" si="3485">ROUND(E11613*F11613,2)</f>
        <v>0</v>
      </c>
    </row>
    <row r="11614" spans="1:123" s="218" customFormat="1" ht="24" customHeight="1" x14ac:dyDescent="0.2">
      <c r="A11614" s="213" t="str">
        <f t="shared" si="3481"/>
        <v/>
      </c>
      <c r="B11614" s="211" t="str">
        <f t="shared" si="3484"/>
        <v/>
      </c>
      <c r="C11614" s="212"/>
      <c r="D11614" s="213" t="str">
        <f t="shared" si="3482"/>
        <v/>
      </c>
      <c r="E11614" s="214"/>
      <c r="F11614" s="215">
        <f t="shared" si="3483"/>
        <v>0</v>
      </c>
      <c r="G11614" s="281">
        <f t="shared" si="3485"/>
        <v>0</v>
      </c>
    </row>
    <row r="11615" spans="1:123" s="218" customFormat="1" ht="24" customHeight="1" x14ac:dyDescent="0.2">
      <c r="A11615" s="213" t="str">
        <f t="shared" si="3481"/>
        <v/>
      </c>
      <c r="B11615" s="211" t="str">
        <f t="shared" si="3484"/>
        <v/>
      </c>
      <c r="C11615" s="212"/>
      <c r="D11615" s="213" t="str">
        <f t="shared" si="3482"/>
        <v/>
      </c>
      <c r="E11615" s="214"/>
      <c r="F11615" s="215">
        <f t="shared" si="3483"/>
        <v>0</v>
      </c>
      <c r="G11615" s="281">
        <f t="shared" si="3485"/>
        <v>0</v>
      </c>
    </row>
    <row r="11616" spans="1:123" s="218" customFormat="1" ht="24" customHeight="1" x14ac:dyDescent="0.2">
      <c r="A11616" s="213" t="str">
        <f t="shared" si="3481"/>
        <v/>
      </c>
      <c r="B11616" s="211" t="str">
        <f t="shared" si="3484"/>
        <v/>
      </c>
      <c r="C11616" s="212"/>
      <c r="D11616" s="213" t="str">
        <f t="shared" si="3482"/>
        <v/>
      </c>
      <c r="E11616" s="214"/>
      <c r="F11616" s="215">
        <f t="shared" si="3483"/>
        <v>0</v>
      </c>
      <c r="G11616" s="281">
        <f t="shared" si="3485"/>
        <v>0</v>
      </c>
    </row>
    <row r="11617" spans="1:7" s="218" customFormat="1" ht="24" customHeight="1" x14ac:dyDescent="0.2">
      <c r="A11617" s="213" t="str">
        <f t="shared" si="3481"/>
        <v/>
      </c>
      <c r="B11617" s="211" t="str">
        <f t="shared" si="3484"/>
        <v/>
      </c>
      <c r="C11617" s="212"/>
      <c r="D11617" s="213" t="str">
        <f t="shared" si="3482"/>
        <v/>
      </c>
      <c r="E11617" s="214"/>
      <c r="F11617" s="215">
        <f t="shared" si="3483"/>
        <v>0</v>
      </c>
      <c r="G11617" s="281">
        <f t="shared" si="3485"/>
        <v>0</v>
      </c>
    </row>
    <row r="11618" spans="1:7" s="218" customFormat="1" ht="24" customHeight="1" x14ac:dyDescent="0.2">
      <c r="A11618" s="213" t="str">
        <f t="shared" si="3481"/>
        <v/>
      </c>
      <c r="B11618" s="211" t="str">
        <f t="shared" si="3484"/>
        <v/>
      </c>
      <c r="C11618" s="212"/>
      <c r="D11618" s="213" t="str">
        <f t="shared" si="3482"/>
        <v/>
      </c>
      <c r="E11618" s="214"/>
      <c r="F11618" s="215">
        <f t="shared" si="3483"/>
        <v>0</v>
      </c>
      <c r="G11618" s="281">
        <f t="shared" si="3485"/>
        <v>0</v>
      </c>
    </row>
    <row r="11619" spans="1:7" s="218" customFormat="1" ht="24" customHeight="1" x14ac:dyDescent="0.2">
      <c r="A11619" s="213" t="str">
        <f t="shared" si="3481"/>
        <v/>
      </c>
      <c r="B11619" s="211" t="str">
        <f t="shared" si="3484"/>
        <v/>
      </c>
      <c r="C11619" s="212"/>
      <c r="D11619" s="213" t="str">
        <f t="shared" si="3482"/>
        <v/>
      </c>
      <c r="E11619" s="214"/>
      <c r="F11619" s="215">
        <f t="shared" si="3483"/>
        <v>0</v>
      </c>
      <c r="G11619" s="281">
        <f t="shared" si="3485"/>
        <v>0</v>
      </c>
    </row>
    <row r="11620" spans="1:7" s="218" customFormat="1" ht="24" customHeight="1" x14ac:dyDescent="0.2">
      <c r="A11620" s="213" t="str">
        <f t="shared" si="3481"/>
        <v/>
      </c>
      <c r="B11620" s="211" t="str">
        <f t="shared" si="3484"/>
        <v/>
      </c>
      <c r="C11620" s="212"/>
      <c r="D11620" s="213" t="str">
        <f t="shared" si="3482"/>
        <v/>
      </c>
      <c r="E11620" s="214"/>
      <c r="F11620" s="215">
        <f t="shared" si="3483"/>
        <v>0</v>
      </c>
      <c r="G11620" s="281">
        <f t="shared" si="3485"/>
        <v>0</v>
      </c>
    </row>
    <row r="11621" spans="1:7" s="218" customFormat="1" ht="24" customHeight="1" x14ac:dyDescent="0.2">
      <c r="A11621" s="213" t="str">
        <f t="shared" si="3481"/>
        <v/>
      </c>
      <c r="B11621" s="211" t="str">
        <f t="shared" si="3484"/>
        <v/>
      </c>
      <c r="C11621" s="212"/>
      <c r="D11621" s="213" t="str">
        <f t="shared" si="3482"/>
        <v/>
      </c>
      <c r="E11621" s="214"/>
      <c r="F11621" s="215">
        <f t="shared" si="3483"/>
        <v>0</v>
      </c>
      <c r="G11621" s="281">
        <f t="shared" si="3485"/>
        <v>0</v>
      </c>
    </row>
    <row r="11622" spans="1:7" s="218" customFormat="1" ht="24" customHeight="1" x14ac:dyDescent="0.2">
      <c r="A11622" s="213" t="str">
        <f t="shared" si="3481"/>
        <v/>
      </c>
      <c r="B11622" s="211" t="str">
        <f t="shared" si="3484"/>
        <v/>
      </c>
      <c r="C11622" s="212"/>
      <c r="D11622" s="213" t="str">
        <f t="shared" si="3482"/>
        <v/>
      </c>
      <c r="E11622" s="214"/>
      <c r="F11622" s="215">
        <f t="shared" si="3483"/>
        <v>0</v>
      </c>
      <c r="G11622" s="281">
        <f t="shared" si="3485"/>
        <v>0</v>
      </c>
    </row>
    <row r="11623" spans="1:7" s="218" customFormat="1" ht="24" customHeight="1" x14ac:dyDescent="0.2">
      <c r="A11623" s="213" t="str">
        <f t="shared" si="3481"/>
        <v/>
      </c>
      <c r="B11623" s="211" t="str">
        <f t="shared" si="3484"/>
        <v/>
      </c>
      <c r="C11623" s="212"/>
      <c r="D11623" s="213" t="str">
        <f t="shared" si="3482"/>
        <v/>
      </c>
      <c r="E11623" s="214"/>
      <c r="F11623" s="215">
        <f t="shared" si="3483"/>
        <v>0</v>
      </c>
      <c r="G11623" s="281">
        <f t="shared" si="3485"/>
        <v>0</v>
      </c>
    </row>
    <row r="11624" spans="1:7" s="218" customFormat="1" ht="24" customHeight="1" x14ac:dyDescent="0.2">
      <c r="A11624" s="213" t="str">
        <f t="shared" si="3481"/>
        <v/>
      </c>
      <c r="B11624" s="211" t="str">
        <f t="shared" si="3484"/>
        <v/>
      </c>
      <c r="C11624" s="212"/>
      <c r="D11624" s="213" t="str">
        <f t="shared" si="3482"/>
        <v/>
      </c>
      <c r="E11624" s="214"/>
      <c r="F11624" s="215">
        <f t="shared" si="3483"/>
        <v>0</v>
      </c>
      <c r="G11624" s="281">
        <f t="shared" si="3485"/>
        <v>0</v>
      </c>
    </row>
    <row r="11625" spans="1:7" s="218" customFormat="1" ht="24" customHeight="1" x14ac:dyDescent="0.2">
      <c r="A11625" s="213" t="str">
        <f t="shared" si="3481"/>
        <v/>
      </c>
      <c r="B11625" s="211" t="str">
        <f t="shared" si="3484"/>
        <v/>
      </c>
      <c r="C11625" s="212"/>
      <c r="D11625" s="213" t="str">
        <f t="shared" si="3482"/>
        <v/>
      </c>
      <c r="E11625" s="214"/>
      <c r="F11625" s="216">
        <f t="shared" si="3483"/>
        <v>0</v>
      </c>
      <c r="G11625" s="281">
        <f t="shared" si="3485"/>
        <v>0</v>
      </c>
    </row>
    <row r="11626" spans="1:7" ht="24" customHeight="1" x14ac:dyDescent="0.2">
      <c r="A11626" s="282"/>
      <c r="B11626" s="95"/>
      <c r="C11626" s="95"/>
      <c r="D11626" s="101"/>
      <c r="E11626" s="102"/>
      <c r="F11626" s="268" t="s">
        <v>31</v>
      </c>
      <c r="G11626" s="283">
        <f>SUBTOTAL(9,G11612:G11625)</f>
        <v>0</v>
      </c>
    </row>
    <row r="11627" spans="1:7" ht="24" customHeight="1" x14ac:dyDescent="0.2">
      <c r="A11627" s="282"/>
      <c r="B11627" s="95"/>
      <c r="C11627" s="266" t="s">
        <v>605</v>
      </c>
      <c r="D11627" s="101"/>
      <c r="E11627" s="102"/>
      <c r="F11627" s="103"/>
      <c r="G11627" s="284"/>
    </row>
    <row r="11628" spans="1:7" s="218" customFormat="1"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1">
        <f>ROUND(E11628*F11628,2)</f>
        <v>0</v>
      </c>
    </row>
    <row r="11629" spans="1:7" s="218" customFormat="1" ht="24" customHeight="1" x14ac:dyDescent="0.2">
      <c r="A11629" s="213" t="str">
        <f t="shared" si="3486"/>
        <v/>
      </c>
      <c r="B11629" s="211">
        <f t="shared" si="3487"/>
        <v>0</v>
      </c>
      <c r="C11629" s="212"/>
      <c r="D11629" s="213" t="str">
        <f t="shared" si="3488"/>
        <v/>
      </c>
      <c r="E11629" s="214"/>
      <c r="F11629" s="217">
        <f t="shared" si="3489"/>
        <v>0</v>
      </c>
      <c r="G11629" s="281">
        <f>ROUND(E11629*F11629,2)</f>
        <v>0</v>
      </c>
    </row>
    <row r="11630" spans="1:7" s="218" customFormat="1" ht="24" customHeight="1" x14ac:dyDescent="0.2">
      <c r="A11630" s="213" t="str">
        <f t="shared" si="3486"/>
        <v/>
      </c>
      <c r="B11630" s="211">
        <f t="shared" si="3487"/>
        <v>0</v>
      </c>
      <c r="C11630" s="212"/>
      <c r="D11630" s="213" t="str">
        <f t="shared" si="3488"/>
        <v/>
      </c>
      <c r="E11630" s="214"/>
      <c r="F11630" s="217">
        <f t="shared" si="3489"/>
        <v>0</v>
      </c>
      <c r="G11630" s="281">
        <f t="shared" ref="G11630:G11635" si="3490">ROUND(E11630*F11630,2)</f>
        <v>0</v>
      </c>
    </row>
    <row r="11631" spans="1:7" s="218" customFormat="1" ht="24" customHeight="1" x14ac:dyDescent="0.2">
      <c r="A11631" s="213" t="str">
        <f t="shared" si="3486"/>
        <v/>
      </c>
      <c r="B11631" s="211">
        <f t="shared" si="3487"/>
        <v>0</v>
      </c>
      <c r="C11631" s="212"/>
      <c r="D11631" s="213" t="str">
        <f t="shared" si="3488"/>
        <v/>
      </c>
      <c r="E11631" s="214"/>
      <c r="F11631" s="217">
        <f t="shared" si="3489"/>
        <v>0</v>
      </c>
      <c r="G11631" s="281">
        <f t="shared" si="3490"/>
        <v>0</v>
      </c>
    </row>
    <row r="11632" spans="1:7" s="218" customFormat="1" ht="24" customHeight="1" x14ac:dyDescent="0.2">
      <c r="A11632" s="213" t="str">
        <f t="shared" si="3486"/>
        <v/>
      </c>
      <c r="B11632" s="211">
        <f t="shared" si="3487"/>
        <v>0</v>
      </c>
      <c r="C11632" s="212"/>
      <c r="D11632" s="213" t="str">
        <f t="shared" si="3488"/>
        <v/>
      </c>
      <c r="E11632" s="214"/>
      <c r="F11632" s="215">
        <f t="shared" si="3489"/>
        <v>0</v>
      </c>
      <c r="G11632" s="281">
        <f t="shared" si="3490"/>
        <v>0</v>
      </c>
    </row>
    <row r="11633" spans="1:7" s="218" customFormat="1" ht="24" customHeight="1" x14ac:dyDescent="0.2">
      <c r="A11633" s="213" t="str">
        <f t="shared" si="3486"/>
        <v/>
      </c>
      <c r="B11633" s="211">
        <f t="shared" si="3487"/>
        <v>0</v>
      </c>
      <c r="C11633" s="212"/>
      <c r="D11633" s="213" t="str">
        <f t="shared" si="3488"/>
        <v/>
      </c>
      <c r="E11633" s="214"/>
      <c r="F11633" s="215">
        <f t="shared" si="3489"/>
        <v>0</v>
      </c>
      <c r="G11633" s="281">
        <f t="shared" si="3490"/>
        <v>0</v>
      </c>
    </row>
    <row r="11634" spans="1:7" s="218" customFormat="1" ht="24" customHeight="1" x14ac:dyDescent="0.2">
      <c r="A11634" s="213" t="str">
        <f t="shared" si="3486"/>
        <v/>
      </c>
      <c r="B11634" s="211">
        <f t="shared" si="3487"/>
        <v>0</v>
      </c>
      <c r="C11634" s="212"/>
      <c r="D11634" s="213" t="str">
        <f t="shared" si="3488"/>
        <v/>
      </c>
      <c r="E11634" s="214"/>
      <c r="F11634" s="215">
        <f t="shared" si="3489"/>
        <v>0</v>
      </c>
      <c r="G11634" s="281">
        <f t="shared" si="3490"/>
        <v>0</v>
      </c>
    </row>
    <row r="11635" spans="1:7" s="218" customFormat="1" ht="24" customHeight="1" x14ac:dyDescent="0.2">
      <c r="A11635" s="213" t="str">
        <f t="shared" si="3486"/>
        <v/>
      </c>
      <c r="B11635" s="211">
        <f t="shared" si="3487"/>
        <v>0</v>
      </c>
      <c r="C11635" s="212"/>
      <c r="D11635" s="213" t="str">
        <f t="shared" si="3488"/>
        <v/>
      </c>
      <c r="E11635" s="214"/>
      <c r="F11635" s="215">
        <f t="shared" si="3489"/>
        <v>0</v>
      </c>
      <c r="G11635" s="281">
        <f t="shared" si="3490"/>
        <v>0</v>
      </c>
    </row>
    <row r="11636" spans="1:7" ht="24" customHeight="1" x14ac:dyDescent="0.2">
      <c r="A11636" s="282"/>
      <c r="B11636" s="95"/>
      <c r="C11636" s="95"/>
      <c r="D11636" s="101"/>
      <c r="E11636" s="102"/>
      <c r="F11636" s="268" t="s">
        <v>32</v>
      </c>
      <c r="G11636" s="283">
        <f>SUBTOTAL(9,G11628:G11635)</f>
        <v>0</v>
      </c>
    </row>
    <row r="11637" spans="1:7" ht="24" customHeight="1" x14ac:dyDescent="0.2">
      <c r="A11637" s="282"/>
      <c r="B11637" s="95"/>
      <c r="C11637" s="266" t="s">
        <v>606</v>
      </c>
      <c r="D11637" s="101"/>
      <c r="E11637" s="102"/>
      <c r="F11637" s="103"/>
      <c r="G11637" s="284"/>
    </row>
    <row r="11638" spans="1:7" s="218" customFormat="1"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1">
        <f t="shared" ref="G11638:G11646" si="3495">ROUND(E11638*F11638,2)</f>
        <v>0</v>
      </c>
    </row>
    <row r="11639" spans="1:7" s="218" customFormat="1" ht="24" customHeight="1" x14ac:dyDescent="0.2">
      <c r="A11639" s="213" t="str">
        <f t="shared" si="3491"/>
        <v/>
      </c>
      <c r="B11639" s="211" t="str">
        <f t="shared" si="3492"/>
        <v/>
      </c>
      <c r="C11639" s="212"/>
      <c r="D11639" s="213" t="str">
        <f t="shared" si="3493"/>
        <v/>
      </c>
      <c r="E11639" s="214"/>
      <c r="F11639" s="215">
        <f t="shared" si="3494"/>
        <v>0</v>
      </c>
      <c r="G11639" s="281">
        <f t="shared" si="3495"/>
        <v>0</v>
      </c>
    </row>
    <row r="11640" spans="1:7" s="218" customFormat="1" ht="24" customHeight="1" x14ac:dyDescent="0.2">
      <c r="A11640" s="213" t="str">
        <f t="shared" si="3491"/>
        <v/>
      </c>
      <c r="B11640" s="211" t="str">
        <f t="shared" si="3492"/>
        <v/>
      </c>
      <c r="C11640" s="212"/>
      <c r="D11640" s="213" t="str">
        <f t="shared" si="3493"/>
        <v/>
      </c>
      <c r="E11640" s="214"/>
      <c r="F11640" s="215">
        <f t="shared" si="3494"/>
        <v>0</v>
      </c>
      <c r="G11640" s="281">
        <f t="shared" si="3495"/>
        <v>0</v>
      </c>
    </row>
    <row r="11641" spans="1:7" s="218" customFormat="1" ht="24" customHeight="1" x14ac:dyDescent="0.2">
      <c r="A11641" s="213" t="str">
        <f t="shared" si="3491"/>
        <v/>
      </c>
      <c r="B11641" s="211" t="str">
        <f t="shared" si="3492"/>
        <v/>
      </c>
      <c r="C11641" s="212"/>
      <c r="D11641" s="213" t="str">
        <f t="shared" si="3493"/>
        <v/>
      </c>
      <c r="E11641" s="214"/>
      <c r="F11641" s="215">
        <f t="shared" si="3494"/>
        <v>0</v>
      </c>
      <c r="G11641" s="281">
        <f t="shared" si="3495"/>
        <v>0</v>
      </c>
    </row>
    <row r="11642" spans="1:7" s="218" customFormat="1" ht="24" customHeight="1" x14ac:dyDescent="0.2">
      <c r="A11642" s="213" t="str">
        <f t="shared" si="3491"/>
        <v/>
      </c>
      <c r="B11642" s="211" t="str">
        <f t="shared" si="3492"/>
        <v/>
      </c>
      <c r="C11642" s="212"/>
      <c r="D11642" s="213" t="str">
        <f t="shared" si="3493"/>
        <v/>
      </c>
      <c r="E11642" s="214"/>
      <c r="F11642" s="215">
        <f t="shared" si="3494"/>
        <v>0</v>
      </c>
      <c r="G11642" s="281">
        <f t="shared" si="3495"/>
        <v>0</v>
      </c>
    </row>
    <row r="11643" spans="1:7" s="218" customFormat="1" ht="24" customHeight="1" x14ac:dyDescent="0.2">
      <c r="A11643" s="213" t="str">
        <f t="shared" si="3491"/>
        <v/>
      </c>
      <c r="B11643" s="211" t="str">
        <f t="shared" si="3492"/>
        <v/>
      </c>
      <c r="C11643" s="212"/>
      <c r="D11643" s="213" t="str">
        <f t="shared" si="3493"/>
        <v/>
      </c>
      <c r="E11643" s="214"/>
      <c r="F11643" s="215">
        <f t="shared" si="3494"/>
        <v>0</v>
      </c>
      <c r="G11643" s="281">
        <f t="shared" si="3495"/>
        <v>0</v>
      </c>
    </row>
    <row r="11644" spans="1:7" s="218" customFormat="1" ht="24" customHeight="1" x14ac:dyDescent="0.2">
      <c r="A11644" s="213" t="str">
        <f t="shared" si="3491"/>
        <v/>
      </c>
      <c r="B11644" s="211" t="str">
        <f t="shared" si="3492"/>
        <v/>
      </c>
      <c r="C11644" s="212"/>
      <c r="D11644" s="213" t="str">
        <f t="shared" si="3493"/>
        <v/>
      </c>
      <c r="E11644" s="214"/>
      <c r="F11644" s="215">
        <f t="shared" si="3494"/>
        <v>0</v>
      </c>
      <c r="G11644" s="281">
        <f t="shared" si="3495"/>
        <v>0</v>
      </c>
    </row>
    <row r="11645" spans="1:7" s="218" customFormat="1" ht="24" customHeight="1" x14ac:dyDescent="0.2">
      <c r="A11645" s="213" t="str">
        <f t="shared" si="3491"/>
        <v/>
      </c>
      <c r="B11645" s="211" t="str">
        <f t="shared" si="3492"/>
        <v/>
      </c>
      <c r="C11645" s="212"/>
      <c r="D11645" s="213" t="str">
        <f t="shared" si="3493"/>
        <v/>
      </c>
      <c r="E11645" s="214"/>
      <c r="F11645" s="215">
        <f t="shared" si="3494"/>
        <v>0</v>
      </c>
      <c r="G11645" s="281">
        <f t="shared" si="3495"/>
        <v>0</v>
      </c>
    </row>
    <row r="11646" spans="1:7" s="218" customFormat="1" ht="24" customHeight="1" x14ac:dyDescent="0.2">
      <c r="A11646" s="213" t="str">
        <f t="shared" si="3491"/>
        <v/>
      </c>
      <c r="B11646" s="211" t="str">
        <f t="shared" si="3492"/>
        <v/>
      </c>
      <c r="C11646" s="212"/>
      <c r="D11646" s="213" t="str">
        <f t="shared" si="3493"/>
        <v/>
      </c>
      <c r="E11646" s="214"/>
      <c r="F11646" s="215">
        <f t="shared" si="3494"/>
        <v>0</v>
      </c>
      <c r="G11646" s="281">
        <f t="shared" si="3495"/>
        <v>0</v>
      </c>
    </row>
    <row r="11647" spans="1:7" ht="24" customHeight="1" x14ac:dyDescent="0.2">
      <c r="A11647" s="285"/>
      <c r="B11647" s="101"/>
      <c r="C11647" s="95"/>
      <c r="D11647" s="101"/>
      <c r="E11647" s="102"/>
      <c r="F11647" s="268" t="s">
        <v>33</v>
      </c>
      <c r="G11647" s="283">
        <f>SUBTOTAL(9,G11638:G11646)</f>
        <v>0</v>
      </c>
    </row>
    <row r="11648" spans="1:7" ht="24" customHeight="1" x14ac:dyDescent="0.2">
      <c r="A11648" s="286"/>
      <c r="B11648" s="101"/>
      <c r="C11648" s="95"/>
      <c r="D11648" s="101"/>
      <c r="E11648" s="102"/>
      <c r="F11648" s="103"/>
      <c r="G11648" s="284"/>
    </row>
    <row r="11649" spans="1:123" ht="24" customHeight="1" x14ac:dyDescent="0.2">
      <c r="A11649" s="287" t="str">
        <f>B11607</f>
        <v/>
      </c>
      <c r="B11649" s="288" t="str">
        <f>C11607</f>
        <v/>
      </c>
      <c r="C11649" s="109"/>
      <c r="D11649" s="109" t="s">
        <v>34</v>
      </c>
      <c r="E11649" s="110"/>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7" t="str">
        <f>Comitente</f>
        <v>CA.ME. SAN JUAN SOCIEDAD DEL ESTADO</v>
      </c>
      <c r="C11652" s="92"/>
      <c r="D11652" s="98"/>
      <c r="E11652" s="98"/>
      <c r="F11652" s="99"/>
      <c r="G11652" s="273"/>
    </row>
    <row r="11653" spans="1:123" ht="24" customHeight="1" x14ac:dyDescent="0.2">
      <c r="A11653" s="272" t="s">
        <v>603</v>
      </c>
      <c r="B11653" s="97">
        <f>Contratista</f>
        <v>0</v>
      </c>
      <c r="C11653" s="93"/>
      <c r="D11653" s="93"/>
      <c r="E11653" s="93"/>
      <c r="F11653" s="100"/>
      <c r="G11653" s="274"/>
    </row>
    <row r="11654" spans="1:123" ht="24" customHeight="1" x14ac:dyDescent="0.2">
      <c r="A11654" s="272" t="s">
        <v>24</v>
      </c>
      <c r="B11654" s="97" t="str">
        <f>Obra</f>
        <v>CIERRE PERIMETRAL - OBRA CIVIL Ca.Me. SAN JUAN S.E.</v>
      </c>
      <c r="C11654" s="93"/>
      <c r="D11654" s="93"/>
      <c r="E11654" s="93"/>
      <c r="F11654" s="100" t="s">
        <v>38</v>
      </c>
      <c r="G11654" s="275">
        <f>Fecha_Base</f>
        <v>44711</v>
      </c>
    </row>
    <row r="11655" spans="1:123" ht="24" customHeight="1" x14ac:dyDescent="0.2">
      <c r="A11655" s="276" t="s">
        <v>601</v>
      </c>
      <c r="B11655" s="94" t="str">
        <f>Ubicación</f>
        <v>DEPARTAMENTO SARMIENTO</v>
      </c>
      <c r="C11655" s="94"/>
      <c r="D11655" s="101"/>
      <c r="E11655" s="102"/>
      <c r="F11655" s="103"/>
      <c r="G11655" s="277"/>
    </row>
    <row r="11656" spans="1:123" ht="24" customHeight="1" x14ac:dyDescent="0.2">
      <c r="A11656" s="276" t="s">
        <v>39</v>
      </c>
      <c r="B11656" s="104" t="str">
        <f>IFERROR(VALUE(LEFT(B11657,FIND(".",B11657)-1)),"")</f>
        <v/>
      </c>
      <c r="C11656" s="95" t="str">
        <f>IFERROR(VLOOKUP(B11656,Tabla_CyP,2,FALSE),"")</f>
        <v/>
      </c>
      <c r="D11656" s="95"/>
      <c r="E11656" s="102"/>
      <c r="F11656" s="103"/>
      <c r="G11656" s="277"/>
    </row>
    <row r="11657" spans="1:123" ht="24" customHeight="1" x14ac:dyDescent="0.2">
      <c r="A11657" s="276" t="s">
        <v>25</v>
      </c>
      <c r="B11657" s="105" t="str">
        <f>IFERROR(VLOOKUP(COUNTIF($A$1:A11657,"ANALISIS DE PRECIOS"),Tabla_NumeroItem,2,FALSE),"")</f>
        <v/>
      </c>
      <c r="C11657" s="95" t="str">
        <f>IFERROR(VLOOKUP(B11657,Tabla_CyP,2,FALSE),"")</f>
        <v/>
      </c>
      <c r="D11657" s="101"/>
      <c r="E11657" s="102"/>
      <c r="F11657" s="100" t="s">
        <v>26</v>
      </c>
      <c r="G11657" s="278" t="str">
        <f>IFERROR(VLOOKUP(B11657,Tabla_CyP,4,FALSE),"")</f>
        <v/>
      </c>
    </row>
    <row r="11658" spans="1:123" ht="24" customHeight="1" x14ac:dyDescent="0.2">
      <c r="A11658" s="276"/>
      <c r="B11658" s="94"/>
      <c r="C11658" s="95"/>
      <c r="D11658" s="101"/>
      <c r="E11658" s="102"/>
      <c r="F11658" s="103"/>
      <c r="G11658" s="277"/>
    </row>
    <row r="11659" spans="1:123" ht="24" customHeight="1" x14ac:dyDescent="0.2">
      <c r="A11659" s="378" t="s">
        <v>507</v>
      </c>
      <c r="B11659" s="379"/>
      <c r="C11659" s="380" t="s">
        <v>0</v>
      </c>
      <c r="D11659" s="380" t="s">
        <v>27</v>
      </c>
      <c r="E11659" s="386" t="s">
        <v>28</v>
      </c>
      <c r="F11659" s="388" t="s">
        <v>29</v>
      </c>
      <c r="G11659" s="388" t="s">
        <v>30</v>
      </c>
    </row>
    <row r="11660" spans="1:123" s="107" customFormat="1" ht="24" customHeight="1" x14ac:dyDescent="0.2">
      <c r="A11660" s="106" t="s">
        <v>508</v>
      </c>
      <c r="B11660" s="106" t="s">
        <v>509</v>
      </c>
      <c r="C11660" s="381"/>
      <c r="D11660" s="381"/>
      <c r="E11660" s="387"/>
      <c r="F11660" s="389"/>
      <c r="G11660" s="389"/>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customHeight="1" x14ac:dyDescent="0.2">
      <c r="A11661" s="279"/>
      <c r="B11661" s="108"/>
      <c r="C11661" s="267" t="s">
        <v>604</v>
      </c>
      <c r="D11661" s="109"/>
      <c r="E11661" s="110"/>
      <c r="F11661" s="111"/>
      <c r="G11661" s="280"/>
    </row>
    <row r="11662" spans="1:123" s="218" customFormat="1"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1">
        <f>ROUND(E11662*F11662,2)</f>
        <v>0</v>
      </c>
    </row>
    <row r="11663" spans="1:123" s="218" customFormat="1"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1">
        <f t="shared" ref="G11663:G11675" si="3500">ROUND(E11663*F11663,2)</f>
        <v>0</v>
      </c>
    </row>
    <row r="11664" spans="1:123" s="218" customFormat="1" ht="24" customHeight="1" x14ac:dyDescent="0.2">
      <c r="A11664" s="213" t="str">
        <f t="shared" si="3496"/>
        <v/>
      </c>
      <c r="B11664" s="211" t="str">
        <f t="shared" si="3499"/>
        <v/>
      </c>
      <c r="C11664" s="212"/>
      <c r="D11664" s="213" t="str">
        <f t="shared" si="3497"/>
        <v/>
      </c>
      <c r="E11664" s="214"/>
      <c r="F11664" s="215">
        <f t="shared" si="3498"/>
        <v>0</v>
      </c>
      <c r="G11664" s="281">
        <f t="shared" si="3500"/>
        <v>0</v>
      </c>
    </row>
    <row r="11665" spans="1:7" s="218" customFormat="1" ht="24" customHeight="1" x14ac:dyDescent="0.2">
      <c r="A11665" s="213" t="str">
        <f t="shared" si="3496"/>
        <v/>
      </c>
      <c r="B11665" s="211" t="str">
        <f t="shared" si="3499"/>
        <v/>
      </c>
      <c r="C11665" s="212"/>
      <c r="D11665" s="213" t="str">
        <f t="shared" si="3497"/>
        <v/>
      </c>
      <c r="E11665" s="214"/>
      <c r="F11665" s="215">
        <f t="shared" si="3498"/>
        <v>0</v>
      </c>
      <c r="G11665" s="281">
        <f t="shared" si="3500"/>
        <v>0</v>
      </c>
    </row>
    <row r="11666" spans="1:7" s="218" customFormat="1" ht="24" customHeight="1" x14ac:dyDescent="0.2">
      <c r="A11666" s="213" t="str">
        <f t="shared" si="3496"/>
        <v/>
      </c>
      <c r="B11666" s="211" t="str">
        <f t="shared" si="3499"/>
        <v/>
      </c>
      <c r="C11666" s="212"/>
      <c r="D11666" s="213" t="str">
        <f t="shared" si="3497"/>
        <v/>
      </c>
      <c r="E11666" s="214"/>
      <c r="F11666" s="215">
        <f t="shared" si="3498"/>
        <v>0</v>
      </c>
      <c r="G11666" s="281">
        <f t="shared" si="3500"/>
        <v>0</v>
      </c>
    </row>
    <row r="11667" spans="1:7" s="218" customFormat="1" ht="24" customHeight="1" x14ac:dyDescent="0.2">
      <c r="A11667" s="213" t="str">
        <f t="shared" si="3496"/>
        <v/>
      </c>
      <c r="B11667" s="211" t="str">
        <f t="shared" si="3499"/>
        <v/>
      </c>
      <c r="C11667" s="212"/>
      <c r="D11667" s="213" t="str">
        <f t="shared" si="3497"/>
        <v/>
      </c>
      <c r="E11667" s="214"/>
      <c r="F11667" s="215">
        <f t="shared" si="3498"/>
        <v>0</v>
      </c>
      <c r="G11667" s="281">
        <f t="shared" si="3500"/>
        <v>0</v>
      </c>
    </row>
    <row r="11668" spans="1:7" s="218" customFormat="1" ht="24" customHeight="1" x14ac:dyDescent="0.2">
      <c r="A11668" s="213" t="str">
        <f t="shared" si="3496"/>
        <v/>
      </c>
      <c r="B11668" s="211" t="str">
        <f t="shared" si="3499"/>
        <v/>
      </c>
      <c r="C11668" s="212"/>
      <c r="D11668" s="213" t="str">
        <f t="shared" si="3497"/>
        <v/>
      </c>
      <c r="E11668" s="214"/>
      <c r="F11668" s="215">
        <f t="shared" si="3498"/>
        <v>0</v>
      </c>
      <c r="G11668" s="281">
        <f t="shared" si="3500"/>
        <v>0</v>
      </c>
    </row>
    <row r="11669" spans="1:7" s="218" customFormat="1" ht="24" customHeight="1" x14ac:dyDescent="0.2">
      <c r="A11669" s="213" t="str">
        <f t="shared" si="3496"/>
        <v/>
      </c>
      <c r="B11669" s="211" t="str">
        <f t="shared" si="3499"/>
        <v/>
      </c>
      <c r="C11669" s="212"/>
      <c r="D11669" s="213" t="str">
        <f t="shared" si="3497"/>
        <v/>
      </c>
      <c r="E11669" s="214"/>
      <c r="F11669" s="215">
        <f t="shared" si="3498"/>
        <v>0</v>
      </c>
      <c r="G11669" s="281">
        <f t="shared" si="3500"/>
        <v>0</v>
      </c>
    </row>
    <row r="11670" spans="1:7" s="218" customFormat="1" ht="24" customHeight="1" x14ac:dyDescent="0.2">
      <c r="A11670" s="213" t="str">
        <f t="shared" si="3496"/>
        <v/>
      </c>
      <c r="B11670" s="211" t="str">
        <f t="shared" si="3499"/>
        <v/>
      </c>
      <c r="C11670" s="212"/>
      <c r="D11670" s="213" t="str">
        <f t="shared" si="3497"/>
        <v/>
      </c>
      <c r="E11670" s="214"/>
      <c r="F11670" s="215">
        <f t="shared" si="3498"/>
        <v>0</v>
      </c>
      <c r="G11670" s="281">
        <f t="shared" si="3500"/>
        <v>0</v>
      </c>
    </row>
    <row r="11671" spans="1:7" s="218" customFormat="1" ht="24" customHeight="1" x14ac:dyDescent="0.2">
      <c r="A11671" s="213" t="str">
        <f t="shared" si="3496"/>
        <v/>
      </c>
      <c r="B11671" s="211" t="str">
        <f t="shared" si="3499"/>
        <v/>
      </c>
      <c r="C11671" s="212"/>
      <c r="D11671" s="213" t="str">
        <f t="shared" si="3497"/>
        <v/>
      </c>
      <c r="E11671" s="214"/>
      <c r="F11671" s="215">
        <f t="shared" si="3498"/>
        <v>0</v>
      </c>
      <c r="G11671" s="281">
        <f t="shared" si="3500"/>
        <v>0</v>
      </c>
    </row>
    <row r="11672" spans="1:7" s="218" customFormat="1" ht="24" customHeight="1" x14ac:dyDescent="0.2">
      <c r="A11672" s="213" t="str">
        <f t="shared" si="3496"/>
        <v/>
      </c>
      <c r="B11672" s="211" t="str">
        <f t="shared" si="3499"/>
        <v/>
      </c>
      <c r="C11672" s="212"/>
      <c r="D11672" s="213" t="str">
        <f t="shared" si="3497"/>
        <v/>
      </c>
      <c r="E11672" s="214"/>
      <c r="F11672" s="215">
        <f t="shared" si="3498"/>
        <v>0</v>
      </c>
      <c r="G11672" s="281">
        <f t="shared" si="3500"/>
        <v>0</v>
      </c>
    </row>
    <row r="11673" spans="1:7" s="218" customFormat="1" ht="24" customHeight="1" x14ac:dyDescent="0.2">
      <c r="A11673" s="213" t="str">
        <f t="shared" si="3496"/>
        <v/>
      </c>
      <c r="B11673" s="211" t="str">
        <f t="shared" si="3499"/>
        <v/>
      </c>
      <c r="C11673" s="212"/>
      <c r="D11673" s="213" t="str">
        <f t="shared" si="3497"/>
        <v/>
      </c>
      <c r="E11673" s="214"/>
      <c r="F11673" s="215">
        <f t="shared" si="3498"/>
        <v>0</v>
      </c>
      <c r="G11673" s="281">
        <f t="shared" si="3500"/>
        <v>0</v>
      </c>
    </row>
    <row r="11674" spans="1:7" s="218" customFormat="1" ht="24" customHeight="1" x14ac:dyDescent="0.2">
      <c r="A11674" s="213" t="str">
        <f t="shared" si="3496"/>
        <v/>
      </c>
      <c r="B11674" s="211" t="str">
        <f t="shared" si="3499"/>
        <v/>
      </c>
      <c r="C11674" s="212"/>
      <c r="D11674" s="213" t="str">
        <f t="shared" si="3497"/>
        <v/>
      </c>
      <c r="E11674" s="214"/>
      <c r="F11674" s="215">
        <f t="shared" si="3498"/>
        <v>0</v>
      </c>
      <c r="G11674" s="281">
        <f t="shared" si="3500"/>
        <v>0</v>
      </c>
    </row>
    <row r="11675" spans="1:7" s="218" customFormat="1" ht="24" customHeight="1" x14ac:dyDescent="0.2">
      <c r="A11675" s="213" t="str">
        <f t="shared" si="3496"/>
        <v/>
      </c>
      <c r="B11675" s="211" t="str">
        <f t="shared" si="3499"/>
        <v/>
      </c>
      <c r="C11675" s="212"/>
      <c r="D11675" s="213" t="str">
        <f t="shared" si="3497"/>
        <v/>
      </c>
      <c r="E11675" s="214"/>
      <c r="F11675" s="216">
        <f t="shared" si="3498"/>
        <v>0</v>
      </c>
      <c r="G11675" s="281">
        <f t="shared" si="3500"/>
        <v>0</v>
      </c>
    </row>
    <row r="11676" spans="1:7" ht="24" customHeight="1" x14ac:dyDescent="0.2">
      <c r="A11676" s="282"/>
      <c r="B11676" s="95"/>
      <c r="C11676" s="95"/>
      <c r="D11676" s="101"/>
      <c r="E11676" s="102"/>
      <c r="F11676" s="268" t="s">
        <v>31</v>
      </c>
      <c r="G11676" s="283">
        <f>SUBTOTAL(9,G11662:G11675)</f>
        <v>0</v>
      </c>
    </row>
    <row r="11677" spans="1:7" ht="24" customHeight="1" x14ac:dyDescent="0.2">
      <c r="A11677" s="282"/>
      <c r="B11677" s="95"/>
      <c r="C11677" s="266" t="s">
        <v>605</v>
      </c>
      <c r="D11677" s="101"/>
      <c r="E11677" s="102"/>
      <c r="F11677" s="103"/>
      <c r="G11677" s="284"/>
    </row>
    <row r="11678" spans="1:7" s="218" customFormat="1"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1">
        <f>ROUND(E11678*F11678,2)</f>
        <v>0</v>
      </c>
    </row>
    <row r="11679" spans="1:7" s="218" customFormat="1" ht="24" customHeight="1" x14ac:dyDescent="0.2">
      <c r="A11679" s="213" t="str">
        <f t="shared" si="3501"/>
        <v/>
      </c>
      <c r="B11679" s="211">
        <f t="shared" si="3502"/>
        <v>0</v>
      </c>
      <c r="C11679" s="212"/>
      <c r="D11679" s="213" t="str">
        <f t="shared" si="3503"/>
        <v/>
      </c>
      <c r="E11679" s="214"/>
      <c r="F11679" s="217">
        <f t="shared" si="3504"/>
        <v>0</v>
      </c>
      <c r="G11679" s="281">
        <f>ROUND(E11679*F11679,2)</f>
        <v>0</v>
      </c>
    </row>
    <row r="11680" spans="1:7" s="218" customFormat="1" ht="24" customHeight="1" x14ac:dyDescent="0.2">
      <c r="A11680" s="213" t="str">
        <f t="shared" si="3501"/>
        <v/>
      </c>
      <c r="B11680" s="211">
        <f t="shared" si="3502"/>
        <v>0</v>
      </c>
      <c r="C11680" s="212"/>
      <c r="D11680" s="213" t="str">
        <f t="shared" si="3503"/>
        <v/>
      </c>
      <c r="E11680" s="214"/>
      <c r="F11680" s="217">
        <f t="shared" si="3504"/>
        <v>0</v>
      </c>
      <c r="G11680" s="281">
        <f t="shared" ref="G11680:G11685" si="3505">ROUND(E11680*F11680,2)</f>
        <v>0</v>
      </c>
    </row>
    <row r="11681" spans="1:7" s="218" customFormat="1" ht="24" customHeight="1" x14ac:dyDescent="0.2">
      <c r="A11681" s="213" t="str">
        <f t="shared" si="3501"/>
        <v/>
      </c>
      <c r="B11681" s="211">
        <f t="shared" si="3502"/>
        <v>0</v>
      </c>
      <c r="C11681" s="212"/>
      <c r="D11681" s="213" t="str">
        <f t="shared" si="3503"/>
        <v/>
      </c>
      <c r="E11681" s="214"/>
      <c r="F11681" s="217">
        <f t="shared" si="3504"/>
        <v>0</v>
      </c>
      <c r="G11681" s="281">
        <f t="shared" si="3505"/>
        <v>0</v>
      </c>
    </row>
    <row r="11682" spans="1:7" s="218" customFormat="1" ht="24" customHeight="1" x14ac:dyDescent="0.2">
      <c r="A11682" s="213" t="str">
        <f t="shared" si="3501"/>
        <v/>
      </c>
      <c r="B11682" s="211">
        <f t="shared" si="3502"/>
        <v>0</v>
      </c>
      <c r="C11682" s="212"/>
      <c r="D11682" s="213" t="str">
        <f t="shared" si="3503"/>
        <v/>
      </c>
      <c r="E11682" s="214"/>
      <c r="F11682" s="215">
        <f t="shared" si="3504"/>
        <v>0</v>
      </c>
      <c r="G11682" s="281">
        <f t="shared" si="3505"/>
        <v>0</v>
      </c>
    </row>
    <row r="11683" spans="1:7" s="218" customFormat="1" ht="24" customHeight="1" x14ac:dyDescent="0.2">
      <c r="A11683" s="213" t="str">
        <f t="shared" si="3501"/>
        <v/>
      </c>
      <c r="B11683" s="211">
        <f t="shared" si="3502"/>
        <v>0</v>
      </c>
      <c r="C11683" s="212"/>
      <c r="D11683" s="213" t="str">
        <f t="shared" si="3503"/>
        <v/>
      </c>
      <c r="E11683" s="214"/>
      <c r="F11683" s="215">
        <f t="shared" si="3504"/>
        <v>0</v>
      </c>
      <c r="G11683" s="281">
        <f t="shared" si="3505"/>
        <v>0</v>
      </c>
    </row>
    <row r="11684" spans="1:7" s="218" customFormat="1" ht="24" customHeight="1" x14ac:dyDescent="0.2">
      <c r="A11684" s="213" t="str">
        <f t="shared" si="3501"/>
        <v/>
      </c>
      <c r="B11684" s="211">
        <f t="shared" si="3502"/>
        <v>0</v>
      </c>
      <c r="C11684" s="212"/>
      <c r="D11684" s="213" t="str">
        <f t="shared" si="3503"/>
        <v/>
      </c>
      <c r="E11684" s="214"/>
      <c r="F11684" s="215">
        <f t="shared" si="3504"/>
        <v>0</v>
      </c>
      <c r="G11684" s="281">
        <f t="shared" si="3505"/>
        <v>0</v>
      </c>
    </row>
    <row r="11685" spans="1:7" s="218" customFormat="1" ht="24" customHeight="1" x14ac:dyDescent="0.2">
      <c r="A11685" s="213" t="str">
        <f t="shared" si="3501"/>
        <v/>
      </c>
      <c r="B11685" s="211">
        <f t="shared" si="3502"/>
        <v>0</v>
      </c>
      <c r="C11685" s="212"/>
      <c r="D11685" s="213" t="str">
        <f t="shared" si="3503"/>
        <v/>
      </c>
      <c r="E11685" s="214"/>
      <c r="F11685" s="215">
        <f t="shared" si="3504"/>
        <v>0</v>
      </c>
      <c r="G11685" s="281">
        <f t="shared" si="3505"/>
        <v>0</v>
      </c>
    </row>
    <row r="11686" spans="1:7" ht="24" customHeight="1" x14ac:dyDescent="0.2">
      <c r="A11686" s="282"/>
      <c r="B11686" s="95"/>
      <c r="C11686" s="95"/>
      <c r="D11686" s="101"/>
      <c r="E11686" s="102"/>
      <c r="F11686" s="268" t="s">
        <v>32</v>
      </c>
      <c r="G11686" s="283">
        <f>SUBTOTAL(9,G11678:G11685)</f>
        <v>0</v>
      </c>
    </row>
    <row r="11687" spans="1:7" ht="24" customHeight="1" x14ac:dyDescent="0.2">
      <c r="A11687" s="282"/>
      <c r="B11687" s="95"/>
      <c r="C11687" s="266" t="s">
        <v>606</v>
      </c>
      <c r="D11687" s="101"/>
      <c r="E11687" s="102"/>
      <c r="F11687" s="103"/>
      <c r="G11687" s="284"/>
    </row>
    <row r="11688" spans="1:7" s="218" customFormat="1"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1">
        <f t="shared" ref="G11688:G11696" si="3510">ROUND(E11688*F11688,2)</f>
        <v>0</v>
      </c>
    </row>
    <row r="11689" spans="1:7" s="218" customFormat="1" ht="24" customHeight="1" x14ac:dyDescent="0.2">
      <c r="A11689" s="213" t="str">
        <f t="shared" si="3506"/>
        <v/>
      </c>
      <c r="B11689" s="211" t="str">
        <f t="shared" si="3507"/>
        <v/>
      </c>
      <c r="C11689" s="212"/>
      <c r="D11689" s="213" t="str">
        <f t="shared" si="3508"/>
        <v/>
      </c>
      <c r="E11689" s="214"/>
      <c r="F11689" s="215">
        <f t="shared" si="3509"/>
        <v>0</v>
      </c>
      <c r="G11689" s="281">
        <f t="shared" si="3510"/>
        <v>0</v>
      </c>
    </row>
    <row r="11690" spans="1:7" s="218" customFormat="1" ht="24" customHeight="1" x14ac:dyDescent="0.2">
      <c r="A11690" s="213" t="str">
        <f t="shared" si="3506"/>
        <v/>
      </c>
      <c r="B11690" s="211" t="str">
        <f t="shared" si="3507"/>
        <v/>
      </c>
      <c r="C11690" s="212"/>
      <c r="D11690" s="213" t="str">
        <f t="shared" si="3508"/>
        <v/>
      </c>
      <c r="E11690" s="214"/>
      <c r="F11690" s="215">
        <f t="shared" si="3509"/>
        <v>0</v>
      </c>
      <c r="G11690" s="281">
        <f t="shared" si="3510"/>
        <v>0</v>
      </c>
    </row>
    <row r="11691" spans="1:7" s="218" customFormat="1" ht="24" customHeight="1" x14ac:dyDescent="0.2">
      <c r="A11691" s="213" t="str">
        <f t="shared" si="3506"/>
        <v/>
      </c>
      <c r="B11691" s="211" t="str">
        <f t="shared" si="3507"/>
        <v/>
      </c>
      <c r="C11691" s="212"/>
      <c r="D11691" s="213" t="str">
        <f t="shared" si="3508"/>
        <v/>
      </c>
      <c r="E11691" s="214"/>
      <c r="F11691" s="215">
        <f t="shared" si="3509"/>
        <v>0</v>
      </c>
      <c r="G11691" s="281">
        <f t="shared" si="3510"/>
        <v>0</v>
      </c>
    </row>
    <row r="11692" spans="1:7" s="218" customFormat="1" ht="24" customHeight="1" x14ac:dyDescent="0.2">
      <c r="A11692" s="213" t="str">
        <f t="shared" si="3506"/>
        <v/>
      </c>
      <c r="B11692" s="211" t="str">
        <f t="shared" si="3507"/>
        <v/>
      </c>
      <c r="C11692" s="212"/>
      <c r="D11692" s="213" t="str">
        <f t="shared" si="3508"/>
        <v/>
      </c>
      <c r="E11692" s="214"/>
      <c r="F11692" s="215">
        <f t="shared" si="3509"/>
        <v>0</v>
      </c>
      <c r="G11692" s="281">
        <f t="shared" si="3510"/>
        <v>0</v>
      </c>
    </row>
    <row r="11693" spans="1:7" s="218" customFormat="1" ht="24" customHeight="1" x14ac:dyDescent="0.2">
      <c r="A11693" s="213" t="str">
        <f t="shared" si="3506"/>
        <v/>
      </c>
      <c r="B11693" s="211" t="str">
        <f t="shared" si="3507"/>
        <v/>
      </c>
      <c r="C11693" s="212"/>
      <c r="D11693" s="213" t="str">
        <f t="shared" si="3508"/>
        <v/>
      </c>
      <c r="E11693" s="214"/>
      <c r="F11693" s="215">
        <f t="shared" si="3509"/>
        <v>0</v>
      </c>
      <c r="G11693" s="281">
        <f t="shared" si="3510"/>
        <v>0</v>
      </c>
    </row>
    <row r="11694" spans="1:7" s="218" customFormat="1" ht="24" customHeight="1" x14ac:dyDescent="0.2">
      <c r="A11694" s="213" t="str">
        <f t="shared" si="3506"/>
        <v/>
      </c>
      <c r="B11694" s="211" t="str">
        <f t="shared" si="3507"/>
        <v/>
      </c>
      <c r="C11694" s="212"/>
      <c r="D11694" s="213" t="str">
        <f t="shared" si="3508"/>
        <v/>
      </c>
      <c r="E11694" s="214"/>
      <c r="F11694" s="215">
        <f t="shared" si="3509"/>
        <v>0</v>
      </c>
      <c r="G11694" s="281">
        <f t="shared" si="3510"/>
        <v>0</v>
      </c>
    </row>
    <row r="11695" spans="1:7" s="218" customFormat="1" ht="24" customHeight="1" x14ac:dyDescent="0.2">
      <c r="A11695" s="213" t="str">
        <f t="shared" si="3506"/>
        <v/>
      </c>
      <c r="B11695" s="211" t="str">
        <f t="shared" si="3507"/>
        <v/>
      </c>
      <c r="C11695" s="212"/>
      <c r="D11695" s="213" t="str">
        <f t="shared" si="3508"/>
        <v/>
      </c>
      <c r="E11695" s="214"/>
      <c r="F11695" s="215">
        <f t="shared" si="3509"/>
        <v>0</v>
      </c>
      <c r="G11695" s="281">
        <f t="shared" si="3510"/>
        <v>0</v>
      </c>
    </row>
    <row r="11696" spans="1:7" s="218" customFormat="1" ht="24" customHeight="1" x14ac:dyDescent="0.2">
      <c r="A11696" s="213" t="str">
        <f t="shared" si="3506"/>
        <v/>
      </c>
      <c r="B11696" s="211" t="str">
        <f t="shared" si="3507"/>
        <v/>
      </c>
      <c r="C11696" s="212"/>
      <c r="D11696" s="213" t="str">
        <f t="shared" si="3508"/>
        <v/>
      </c>
      <c r="E11696" s="214"/>
      <c r="F11696" s="215">
        <f t="shared" si="3509"/>
        <v>0</v>
      </c>
      <c r="G11696" s="281">
        <f t="shared" si="3510"/>
        <v>0</v>
      </c>
    </row>
    <row r="11697" spans="1:123" ht="24" customHeight="1" x14ac:dyDescent="0.2">
      <c r="A11697" s="285"/>
      <c r="B11697" s="101"/>
      <c r="C11697" s="95"/>
      <c r="D11697" s="101"/>
      <c r="E11697" s="102"/>
      <c r="F11697" s="268" t="s">
        <v>33</v>
      </c>
      <c r="G11697" s="283">
        <f>SUBTOTAL(9,G11688:G11696)</f>
        <v>0</v>
      </c>
    </row>
    <row r="11698" spans="1:123" ht="24" customHeight="1" x14ac:dyDescent="0.2">
      <c r="A11698" s="286"/>
      <c r="B11698" s="101"/>
      <c r="C11698" s="95"/>
      <c r="D11698" s="101"/>
      <c r="E11698" s="102"/>
      <c r="F11698" s="103"/>
      <c r="G11698" s="284"/>
    </row>
    <row r="11699" spans="1:123" ht="24" customHeight="1" x14ac:dyDescent="0.2">
      <c r="A11699" s="287" t="str">
        <f>B11657</f>
        <v/>
      </c>
      <c r="B11699" s="288" t="str">
        <f>C11657</f>
        <v/>
      </c>
      <c r="C11699" s="109"/>
      <c r="D11699" s="109" t="s">
        <v>34</v>
      </c>
      <c r="E11699" s="110"/>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7" t="str">
        <f>Comitente</f>
        <v>CA.ME. SAN JUAN SOCIEDAD DEL ESTADO</v>
      </c>
      <c r="C11702" s="92"/>
      <c r="D11702" s="98"/>
      <c r="E11702" s="98"/>
      <c r="F11702" s="99"/>
      <c r="G11702" s="273"/>
    </row>
    <row r="11703" spans="1:123" ht="24" customHeight="1" x14ac:dyDescent="0.2">
      <c r="A11703" s="272" t="s">
        <v>603</v>
      </c>
      <c r="B11703" s="97">
        <f>Contratista</f>
        <v>0</v>
      </c>
      <c r="C11703" s="93"/>
      <c r="D11703" s="93"/>
      <c r="E11703" s="93"/>
      <c r="F11703" s="100"/>
      <c r="G11703" s="274"/>
    </row>
    <row r="11704" spans="1:123" ht="24" customHeight="1" x14ac:dyDescent="0.2">
      <c r="A11704" s="272" t="s">
        <v>24</v>
      </c>
      <c r="B11704" s="97" t="str">
        <f>Obra</f>
        <v>CIERRE PERIMETRAL - OBRA CIVIL Ca.Me. SAN JUAN S.E.</v>
      </c>
      <c r="C11704" s="93"/>
      <c r="D11704" s="93"/>
      <c r="E11704" s="93"/>
      <c r="F11704" s="100" t="s">
        <v>38</v>
      </c>
      <c r="G11704" s="275">
        <f>Fecha_Base</f>
        <v>44711</v>
      </c>
    </row>
    <row r="11705" spans="1:123" ht="24" customHeight="1" x14ac:dyDescent="0.2">
      <c r="A11705" s="276" t="s">
        <v>601</v>
      </c>
      <c r="B11705" s="94" t="str">
        <f>Ubicación</f>
        <v>DEPARTAMENTO SARMIENTO</v>
      </c>
      <c r="C11705" s="94"/>
      <c r="D11705" s="101"/>
      <c r="E11705" s="102"/>
      <c r="F11705" s="103"/>
      <c r="G11705" s="277"/>
    </row>
    <row r="11706" spans="1:123" ht="24" customHeight="1" x14ac:dyDescent="0.2">
      <c r="A11706" s="276" t="s">
        <v>39</v>
      </c>
      <c r="B11706" s="104" t="str">
        <f>IFERROR(VALUE(LEFT(B11707,FIND(".",B11707)-1)),"")</f>
        <v/>
      </c>
      <c r="C11706" s="95" t="str">
        <f>IFERROR(VLOOKUP(B11706,Tabla_CyP,2,FALSE),"")</f>
        <v/>
      </c>
      <c r="D11706" s="95"/>
      <c r="E11706" s="102"/>
      <c r="F11706" s="103"/>
      <c r="G11706" s="277"/>
    </row>
    <row r="11707" spans="1:123" ht="24" customHeight="1" x14ac:dyDescent="0.2">
      <c r="A11707" s="276" t="s">
        <v>25</v>
      </c>
      <c r="B11707" s="105" t="str">
        <f>IFERROR(VLOOKUP(COUNTIF($A$1:A11707,"ANALISIS DE PRECIOS"),Tabla_NumeroItem,2,FALSE),"")</f>
        <v/>
      </c>
      <c r="C11707" s="95" t="str">
        <f>IFERROR(VLOOKUP(B11707,Tabla_CyP,2,FALSE),"")</f>
        <v/>
      </c>
      <c r="D11707" s="101"/>
      <c r="E11707" s="102"/>
      <c r="F11707" s="100" t="s">
        <v>26</v>
      </c>
      <c r="G11707" s="278" t="str">
        <f>IFERROR(VLOOKUP(B11707,Tabla_CyP,4,FALSE),"")</f>
        <v/>
      </c>
    </row>
    <row r="11708" spans="1:123" ht="24" customHeight="1" x14ac:dyDescent="0.2">
      <c r="A11708" s="276"/>
      <c r="B11708" s="94"/>
      <c r="C11708" s="95"/>
      <c r="D11708" s="101"/>
      <c r="E11708" s="102"/>
      <c r="F11708" s="103"/>
      <c r="G11708" s="277"/>
    </row>
    <row r="11709" spans="1:123" ht="24" customHeight="1" x14ac:dyDescent="0.2">
      <c r="A11709" s="378" t="s">
        <v>507</v>
      </c>
      <c r="B11709" s="379"/>
      <c r="C11709" s="380" t="s">
        <v>0</v>
      </c>
      <c r="D11709" s="380" t="s">
        <v>27</v>
      </c>
      <c r="E11709" s="386" t="s">
        <v>28</v>
      </c>
      <c r="F11709" s="388" t="s">
        <v>29</v>
      </c>
      <c r="G11709" s="388" t="s">
        <v>30</v>
      </c>
    </row>
    <row r="11710" spans="1:123" s="107" customFormat="1" ht="24" customHeight="1" x14ac:dyDescent="0.2">
      <c r="A11710" s="106" t="s">
        <v>508</v>
      </c>
      <c r="B11710" s="106" t="s">
        <v>509</v>
      </c>
      <c r="C11710" s="381"/>
      <c r="D11710" s="381"/>
      <c r="E11710" s="387"/>
      <c r="F11710" s="389"/>
      <c r="G11710" s="389"/>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customHeight="1" x14ac:dyDescent="0.2">
      <c r="A11711" s="279"/>
      <c r="B11711" s="108"/>
      <c r="C11711" s="267" t="s">
        <v>604</v>
      </c>
      <c r="D11711" s="109"/>
      <c r="E11711" s="110"/>
      <c r="F11711" s="111"/>
      <c r="G11711" s="280"/>
    </row>
    <row r="11712" spans="1:123" s="218" customFormat="1"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1">
        <f>ROUND(E11712*F11712,2)</f>
        <v>0</v>
      </c>
    </row>
    <row r="11713" spans="1:7" s="218" customFormat="1"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1">
        <f t="shared" ref="G11713:G11725" si="3515">ROUND(E11713*F11713,2)</f>
        <v>0</v>
      </c>
    </row>
    <row r="11714" spans="1:7" s="218" customFormat="1" ht="24" customHeight="1" x14ac:dyDescent="0.2">
      <c r="A11714" s="213" t="str">
        <f t="shared" si="3511"/>
        <v/>
      </c>
      <c r="B11714" s="211" t="str">
        <f t="shared" si="3514"/>
        <v/>
      </c>
      <c r="C11714" s="212"/>
      <c r="D11714" s="213" t="str">
        <f t="shared" si="3512"/>
        <v/>
      </c>
      <c r="E11714" s="214"/>
      <c r="F11714" s="215">
        <f t="shared" si="3513"/>
        <v>0</v>
      </c>
      <c r="G11714" s="281">
        <f t="shared" si="3515"/>
        <v>0</v>
      </c>
    </row>
    <row r="11715" spans="1:7" s="218" customFormat="1" ht="24" customHeight="1" x14ac:dyDescent="0.2">
      <c r="A11715" s="213" t="str">
        <f t="shared" si="3511"/>
        <v/>
      </c>
      <c r="B11715" s="211" t="str">
        <f t="shared" si="3514"/>
        <v/>
      </c>
      <c r="C11715" s="212"/>
      <c r="D11715" s="213" t="str">
        <f t="shared" si="3512"/>
        <v/>
      </c>
      <c r="E11715" s="214"/>
      <c r="F11715" s="215">
        <f t="shared" si="3513"/>
        <v>0</v>
      </c>
      <c r="G11715" s="281">
        <f t="shared" si="3515"/>
        <v>0</v>
      </c>
    </row>
    <row r="11716" spans="1:7" s="218" customFormat="1" ht="24" customHeight="1" x14ac:dyDescent="0.2">
      <c r="A11716" s="213" t="str">
        <f t="shared" si="3511"/>
        <v/>
      </c>
      <c r="B11716" s="211" t="str">
        <f t="shared" si="3514"/>
        <v/>
      </c>
      <c r="C11716" s="212"/>
      <c r="D11716" s="213" t="str">
        <f t="shared" si="3512"/>
        <v/>
      </c>
      <c r="E11716" s="214"/>
      <c r="F11716" s="215">
        <f t="shared" si="3513"/>
        <v>0</v>
      </c>
      <c r="G11716" s="281">
        <f t="shared" si="3515"/>
        <v>0</v>
      </c>
    </row>
    <row r="11717" spans="1:7" s="218" customFormat="1" ht="24" customHeight="1" x14ac:dyDescent="0.2">
      <c r="A11717" s="213" t="str">
        <f t="shared" si="3511"/>
        <v/>
      </c>
      <c r="B11717" s="211" t="str">
        <f t="shared" si="3514"/>
        <v/>
      </c>
      <c r="C11717" s="212"/>
      <c r="D11717" s="213" t="str">
        <f t="shared" si="3512"/>
        <v/>
      </c>
      <c r="E11717" s="214"/>
      <c r="F11717" s="215">
        <f t="shared" si="3513"/>
        <v>0</v>
      </c>
      <c r="G11717" s="281">
        <f t="shared" si="3515"/>
        <v>0</v>
      </c>
    </row>
    <row r="11718" spans="1:7" s="218" customFormat="1" ht="24" customHeight="1" x14ac:dyDescent="0.2">
      <c r="A11718" s="213" t="str">
        <f t="shared" si="3511"/>
        <v/>
      </c>
      <c r="B11718" s="211" t="str">
        <f t="shared" si="3514"/>
        <v/>
      </c>
      <c r="C11718" s="212"/>
      <c r="D11718" s="213" t="str">
        <f t="shared" si="3512"/>
        <v/>
      </c>
      <c r="E11718" s="214"/>
      <c r="F11718" s="215">
        <f t="shared" si="3513"/>
        <v>0</v>
      </c>
      <c r="G11718" s="281">
        <f t="shared" si="3515"/>
        <v>0</v>
      </c>
    </row>
    <row r="11719" spans="1:7" s="218" customFormat="1" ht="24" customHeight="1" x14ac:dyDescent="0.2">
      <c r="A11719" s="213" t="str">
        <f t="shared" si="3511"/>
        <v/>
      </c>
      <c r="B11719" s="211" t="str">
        <f t="shared" si="3514"/>
        <v/>
      </c>
      <c r="C11719" s="212"/>
      <c r="D11719" s="213" t="str">
        <f t="shared" si="3512"/>
        <v/>
      </c>
      <c r="E11719" s="214"/>
      <c r="F11719" s="215">
        <f t="shared" si="3513"/>
        <v>0</v>
      </c>
      <c r="G11719" s="281">
        <f t="shared" si="3515"/>
        <v>0</v>
      </c>
    </row>
    <row r="11720" spans="1:7" s="218" customFormat="1" ht="24" customHeight="1" x14ac:dyDescent="0.2">
      <c r="A11720" s="213" t="str">
        <f t="shared" si="3511"/>
        <v/>
      </c>
      <c r="B11720" s="211" t="str">
        <f t="shared" si="3514"/>
        <v/>
      </c>
      <c r="C11720" s="212"/>
      <c r="D11720" s="213" t="str">
        <f t="shared" si="3512"/>
        <v/>
      </c>
      <c r="E11720" s="214"/>
      <c r="F11720" s="215">
        <f t="shared" si="3513"/>
        <v>0</v>
      </c>
      <c r="G11720" s="281">
        <f t="shared" si="3515"/>
        <v>0</v>
      </c>
    </row>
    <row r="11721" spans="1:7" s="218" customFormat="1" ht="24" customHeight="1" x14ac:dyDescent="0.2">
      <c r="A11721" s="213" t="str">
        <f t="shared" si="3511"/>
        <v/>
      </c>
      <c r="B11721" s="211" t="str">
        <f t="shared" si="3514"/>
        <v/>
      </c>
      <c r="C11721" s="212"/>
      <c r="D11721" s="213" t="str">
        <f t="shared" si="3512"/>
        <v/>
      </c>
      <c r="E11721" s="214"/>
      <c r="F11721" s="215">
        <f t="shared" si="3513"/>
        <v>0</v>
      </c>
      <c r="G11721" s="281">
        <f t="shared" si="3515"/>
        <v>0</v>
      </c>
    </row>
    <row r="11722" spans="1:7" s="218" customFormat="1" ht="24" customHeight="1" x14ac:dyDescent="0.2">
      <c r="A11722" s="213" t="str">
        <f t="shared" si="3511"/>
        <v/>
      </c>
      <c r="B11722" s="211" t="str">
        <f t="shared" si="3514"/>
        <v/>
      </c>
      <c r="C11722" s="212"/>
      <c r="D11722" s="213" t="str">
        <f t="shared" si="3512"/>
        <v/>
      </c>
      <c r="E11722" s="214"/>
      <c r="F11722" s="215">
        <f t="shared" si="3513"/>
        <v>0</v>
      </c>
      <c r="G11722" s="281">
        <f t="shared" si="3515"/>
        <v>0</v>
      </c>
    </row>
    <row r="11723" spans="1:7" s="218" customFormat="1" ht="24" customHeight="1" x14ac:dyDescent="0.2">
      <c r="A11723" s="213" t="str">
        <f t="shared" si="3511"/>
        <v/>
      </c>
      <c r="B11723" s="211" t="str">
        <f t="shared" si="3514"/>
        <v/>
      </c>
      <c r="C11723" s="212"/>
      <c r="D11723" s="213" t="str">
        <f t="shared" si="3512"/>
        <v/>
      </c>
      <c r="E11723" s="214"/>
      <c r="F11723" s="215">
        <f t="shared" si="3513"/>
        <v>0</v>
      </c>
      <c r="G11723" s="281">
        <f t="shared" si="3515"/>
        <v>0</v>
      </c>
    </row>
    <row r="11724" spans="1:7" s="218" customFormat="1" ht="24" customHeight="1" x14ac:dyDescent="0.2">
      <c r="A11724" s="213" t="str">
        <f t="shared" si="3511"/>
        <v/>
      </c>
      <c r="B11724" s="211" t="str">
        <f t="shared" si="3514"/>
        <v/>
      </c>
      <c r="C11724" s="212"/>
      <c r="D11724" s="213" t="str">
        <f t="shared" si="3512"/>
        <v/>
      </c>
      <c r="E11724" s="214"/>
      <c r="F11724" s="215">
        <f t="shared" si="3513"/>
        <v>0</v>
      </c>
      <c r="G11724" s="281">
        <f t="shared" si="3515"/>
        <v>0</v>
      </c>
    </row>
    <row r="11725" spans="1:7" s="218" customFormat="1" ht="24" customHeight="1" x14ac:dyDescent="0.2">
      <c r="A11725" s="213" t="str">
        <f t="shared" si="3511"/>
        <v/>
      </c>
      <c r="B11725" s="211" t="str">
        <f t="shared" si="3514"/>
        <v/>
      </c>
      <c r="C11725" s="212"/>
      <c r="D11725" s="213" t="str">
        <f t="shared" si="3512"/>
        <v/>
      </c>
      <c r="E11725" s="214"/>
      <c r="F11725" s="216">
        <f t="shared" si="3513"/>
        <v>0</v>
      </c>
      <c r="G11725" s="281">
        <f t="shared" si="3515"/>
        <v>0</v>
      </c>
    </row>
    <row r="11726" spans="1:7" ht="24" customHeight="1" x14ac:dyDescent="0.2">
      <c r="A11726" s="282"/>
      <c r="B11726" s="95"/>
      <c r="C11726" s="95"/>
      <c r="D11726" s="101"/>
      <c r="E11726" s="102"/>
      <c r="F11726" s="268" t="s">
        <v>31</v>
      </c>
      <c r="G11726" s="283">
        <f>SUBTOTAL(9,G11712:G11725)</f>
        <v>0</v>
      </c>
    </row>
    <row r="11727" spans="1:7" ht="24" customHeight="1" x14ac:dyDescent="0.2">
      <c r="A11727" s="282"/>
      <c r="B11727" s="95"/>
      <c r="C11727" s="266" t="s">
        <v>605</v>
      </c>
      <c r="D11727" s="101"/>
      <c r="E11727" s="102"/>
      <c r="F11727" s="103"/>
      <c r="G11727" s="284"/>
    </row>
    <row r="11728" spans="1:7" s="218" customFormat="1"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1">
        <f>ROUND(E11728*F11728,2)</f>
        <v>0</v>
      </c>
    </row>
    <row r="11729" spans="1:7" s="218" customFormat="1" ht="24" customHeight="1" x14ac:dyDescent="0.2">
      <c r="A11729" s="213" t="str">
        <f t="shared" si="3516"/>
        <v/>
      </c>
      <c r="B11729" s="211">
        <f t="shared" si="3517"/>
        <v>0</v>
      </c>
      <c r="C11729" s="212"/>
      <c r="D11729" s="213" t="str">
        <f t="shared" si="3518"/>
        <v/>
      </c>
      <c r="E11729" s="214"/>
      <c r="F11729" s="217">
        <f t="shared" si="3519"/>
        <v>0</v>
      </c>
      <c r="G11729" s="281">
        <f>ROUND(E11729*F11729,2)</f>
        <v>0</v>
      </c>
    </row>
    <row r="11730" spans="1:7" s="218" customFormat="1" ht="24" customHeight="1" x14ac:dyDescent="0.2">
      <c r="A11730" s="213" t="str">
        <f t="shared" si="3516"/>
        <v/>
      </c>
      <c r="B11730" s="211">
        <f t="shared" si="3517"/>
        <v>0</v>
      </c>
      <c r="C11730" s="212"/>
      <c r="D11730" s="213" t="str">
        <f t="shared" si="3518"/>
        <v/>
      </c>
      <c r="E11730" s="214"/>
      <c r="F11730" s="217">
        <f t="shared" si="3519"/>
        <v>0</v>
      </c>
      <c r="G11730" s="281">
        <f t="shared" ref="G11730:G11735" si="3520">ROUND(E11730*F11730,2)</f>
        <v>0</v>
      </c>
    </row>
    <row r="11731" spans="1:7" s="218" customFormat="1" ht="24" customHeight="1" x14ac:dyDescent="0.2">
      <c r="A11731" s="213" t="str">
        <f t="shared" si="3516"/>
        <v/>
      </c>
      <c r="B11731" s="211">
        <f t="shared" si="3517"/>
        <v>0</v>
      </c>
      <c r="C11731" s="212"/>
      <c r="D11731" s="213" t="str">
        <f t="shared" si="3518"/>
        <v/>
      </c>
      <c r="E11731" s="214"/>
      <c r="F11731" s="217">
        <f t="shared" si="3519"/>
        <v>0</v>
      </c>
      <c r="G11731" s="281">
        <f t="shared" si="3520"/>
        <v>0</v>
      </c>
    </row>
    <row r="11732" spans="1:7" s="218" customFormat="1" ht="24" customHeight="1" x14ac:dyDescent="0.2">
      <c r="A11732" s="213" t="str">
        <f t="shared" si="3516"/>
        <v/>
      </c>
      <c r="B11732" s="211">
        <f t="shared" si="3517"/>
        <v>0</v>
      </c>
      <c r="C11732" s="212"/>
      <c r="D11732" s="213" t="str">
        <f t="shared" si="3518"/>
        <v/>
      </c>
      <c r="E11732" s="214"/>
      <c r="F11732" s="215">
        <f t="shared" si="3519"/>
        <v>0</v>
      </c>
      <c r="G11732" s="281">
        <f t="shared" si="3520"/>
        <v>0</v>
      </c>
    </row>
    <row r="11733" spans="1:7" s="218" customFormat="1" ht="24" customHeight="1" x14ac:dyDescent="0.2">
      <c r="A11733" s="213" t="str">
        <f t="shared" si="3516"/>
        <v/>
      </c>
      <c r="B11733" s="211">
        <f t="shared" si="3517"/>
        <v>0</v>
      </c>
      <c r="C11733" s="212"/>
      <c r="D11733" s="213" t="str">
        <f t="shared" si="3518"/>
        <v/>
      </c>
      <c r="E11733" s="214"/>
      <c r="F11733" s="215">
        <f t="shared" si="3519"/>
        <v>0</v>
      </c>
      <c r="G11733" s="281">
        <f t="shared" si="3520"/>
        <v>0</v>
      </c>
    </row>
    <row r="11734" spans="1:7" s="218" customFormat="1" ht="24" customHeight="1" x14ac:dyDescent="0.2">
      <c r="A11734" s="213" t="str">
        <f t="shared" si="3516"/>
        <v/>
      </c>
      <c r="B11734" s="211">
        <f t="shared" si="3517"/>
        <v>0</v>
      </c>
      <c r="C11734" s="212"/>
      <c r="D11734" s="213" t="str">
        <f t="shared" si="3518"/>
        <v/>
      </c>
      <c r="E11734" s="214"/>
      <c r="F11734" s="215">
        <f t="shared" si="3519"/>
        <v>0</v>
      </c>
      <c r="G11734" s="281">
        <f t="shared" si="3520"/>
        <v>0</v>
      </c>
    </row>
    <row r="11735" spans="1:7" s="218" customFormat="1" ht="24" customHeight="1" x14ac:dyDescent="0.2">
      <c r="A11735" s="213" t="str">
        <f t="shared" si="3516"/>
        <v/>
      </c>
      <c r="B11735" s="211">
        <f t="shared" si="3517"/>
        <v>0</v>
      </c>
      <c r="C11735" s="212"/>
      <c r="D11735" s="213" t="str">
        <f t="shared" si="3518"/>
        <v/>
      </c>
      <c r="E11735" s="214"/>
      <c r="F11735" s="215">
        <f t="shared" si="3519"/>
        <v>0</v>
      </c>
      <c r="G11735" s="281">
        <f t="shared" si="3520"/>
        <v>0</v>
      </c>
    </row>
    <row r="11736" spans="1:7" ht="24" customHeight="1" x14ac:dyDescent="0.2">
      <c r="A11736" s="282"/>
      <c r="B11736" s="95"/>
      <c r="C11736" s="95"/>
      <c r="D11736" s="101"/>
      <c r="E11736" s="102"/>
      <c r="F11736" s="268" t="s">
        <v>32</v>
      </c>
      <c r="G11736" s="283">
        <f>SUBTOTAL(9,G11728:G11735)</f>
        <v>0</v>
      </c>
    </row>
    <row r="11737" spans="1:7" ht="24" customHeight="1" x14ac:dyDescent="0.2">
      <c r="A11737" s="282"/>
      <c r="B11737" s="95"/>
      <c r="C11737" s="266" t="s">
        <v>606</v>
      </c>
      <c r="D11737" s="101"/>
      <c r="E11737" s="102"/>
      <c r="F11737" s="103"/>
      <c r="G11737" s="284"/>
    </row>
    <row r="11738" spans="1:7" s="218" customFormat="1"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1">
        <f t="shared" ref="G11738:G11746" si="3525">ROUND(E11738*F11738,2)</f>
        <v>0</v>
      </c>
    </row>
    <row r="11739" spans="1:7" s="218" customFormat="1" ht="24" customHeight="1" x14ac:dyDescent="0.2">
      <c r="A11739" s="213" t="str">
        <f t="shared" si="3521"/>
        <v/>
      </c>
      <c r="B11739" s="211" t="str">
        <f t="shared" si="3522"/>
        <v/>
      </c>
      <c r="C11739" s="212"/>
      <c r="D11739" s="213" t="str">
        <f t="shared" si="3523"/>
        <v/>
      </c>
      <c r="E11739" s="214"/>
      <c r="F11739" s="215">
        <f t="shared" si="3524"/>
        <v>0</v>
      </c>
      <c r="G11739" s="281">
        <f t="shared" si="3525"/>
        <v>0</v>
      </c>
    </row>
    <row r="11740" spans="1:7" s="218" customFormat="1" ht="24" customHeight="1" x14ac:dyDescent="0.2">
      <c r="A11740" s="213" t="str">
        <f t="shared" si="3521"/>
        <v/>
      </c>
      <c r="B11740" s="211" t="str">
        <f t="shared" si="3522"/>
        <v/>
      </c>
      <c r="C11740" s="212"/>
      <c r="D11740" s="213" t="str">
        <f t="shared" si="3523"/>
        <v/>
      </c>
      <c r="E11740" s="214"/>
      <c r="F11740" s="215">
        <f t="shared" si="3524"/>
        <v>0</v>
      </c>
      <c r="G11740" s="281">
        <f t="shared" si="3525"/>
        <v>0</v>
      </c>
    </row>
    <row r="11741" spans="1:7" s="218" customFormat="1" ht="24" customHeight="1" x14ac:dyDescent="0.2">
      <c r="A11741" s="213" t="str">
        <f t="shared" si="3521"/>
        <v/>
      </c>
      <c r="B11741" s="211" t="str">
        <f t="shared" si="3522"/>
        <v/>
      </c>
      <c r="C11741" s="212"/>
      <c r="D11741" s="213" t="str">
        <f t="shared" si="3523"/>
        <v/>
      </c>
      <c r="E11741" s="214"/>
      <c r="F11741" s="215">
        <f t="shared" si="3524"/>
        <v>0</v>
      </c>
      <c r="G11741" s="281">
        <f t="shared" si="3525"/>
        <v>0</v>
      </c>
    </row>
    <row r="11742" spans="1:7" s="218" customFormat="1" ht="24" customHeight="1" x14ac:dyDescent="0.2">
      <c r="A11742" s="213" t="str">
        <f t="shared" si="3521"/>
        <v/>
      </c>
      <c r="B11742" s="211" t="str">
        <f t="shared" si="3522"/>
        <v/>
      </c>
      <c r="C11742" s="212"/>
      <c r="D11742" s="213" t="str">
        <f t="shared" si="3523"/>
        <v/>
      </c>
      <c r="E11742" s="214"/>
      <c r="F11742" s="215">
        <f t="shared" si="3524"/>
        <v>0</v>
      </c>
      <c r="G11742" s="281">
        <f t="shared" si="3525"/>
        <v>0</v>
      </c>
    </row>
    <row r="11743" spans="1:7" s="218" customFormat="1" ht="24" customHeight="1" x14ac:dyDescent="0.2">
      <c r="A11743" s="213" t="str">
        <f t="shared" si="3521"/>
        <v/>
      </c>
      <c r="B11743" s="211" t="str">
        <f t="shared" si="3522"/>
        <v/>
      </c>
      <c r="C11743" s="212"/>
      <c r="D11743" s="213" t="str">
        <f t="shared" si="3523"/>
        <v/>
      </c>
      <c r="E11743" s="214"/>
      <c r="F11743" s="215">
        <f t="shared" si="3524"/>
        <v>0</v>
      </c>
      <c r="G11743" s="281">
        <f t="shared" si="3525"/>
        <v>0</v>
      </c>
    </row>
    <row r="11744" spans="1:7" s="218" customFormat="1" ht="24" customHeight="1" x14ac:dyDescent="0.2">
      <c r="A11744" s="213" t="str">
        <f t="shared" si="3521"/>
        <v/>
      </c>
      <c r="B11744" s="211" t="str">
        <f t="shared" si="3522"/>
        <v/>
      </c>
      <c r="C11744" s="212"/>
      <c r="D11744" s="213" t="str">
        <f t="shared" si="3523"/>
        <v/>
      </c>
      <c r="E11744" s="214"/>
      <c r="F11744" s="215">
        <f t="shared" si="3524"/>
        <v>0</v>
      </c>
      <c r="G11744" s="281">
        <f t="shared" si="3525"/>
        <v>0</v>
      </c>
    </row>
    <row r="11745" spans="1:123" s="218" customFormat="1" ht="24" customHeight="1" x14ac:dyDescent="0.2">
      <c r="A11745" s="213" t="str">
        <f t="shared" si="3521"/>
        <v/>
      </c>
      <c r="B11745" s="211" t="str">
        <f t="shared" si="3522"/>
        <v/>
      </c>
      <c r="C11745" s="212"/>
      <c r="D11745" s="213" t="str">
        <f t="shared" si="3523"/>
        <v/>
      </c>
      <c r="E11745" s="214"/>
      <c r="F11745" s="215">
        <f t="shared" si="3524"/>
        <v>0</v>
      </c>
      <c r="G11745" s="281">
        <f t="shared" si="3525"/>
        <v>0</v>
      </c>
    </row>
    <row r="11746" spans="1:123" s="218" customFormat="1" ht="24" customHeight="1" x14ac:dyDescent="0.2">
      <c r="A11746" s="213" t="str">
        <f t="shared" si="3521"/>
        <v/>
      </c>
      <c r="B11746" s="211" t="str">
        <f t="shared" si="3522"/>
        <v/>
      </c>
      <c r="C11746" s="212"/>
      <c r="D11746" s="213" t="str">
        <f t="shared" si="3523"/>
        <v/>
      </c>
      <c r="E11746" s="214"/>
      <c r="F11746" s="215">
        <f t="shared" si="3524"/>
        <v>0</v>
      </c>
      <c r="G11746" s="281">
        <f t="shared" si="3525"/>
        <v>0</v>
      </c>
    </row>
    <row r="11747" spans="1:123" ht="24" customHeight="1" x14ac:dyDescent="0.2">
      <c r="A11747" s="285"/>
      <c r="B11747" s="101"/>
      <c r="C11747" s="95"/>
      <c r="D11747" s="101"/>
      <c r="E11747" s="102"/>
      <c r="F11747" s="268" t="s">
        <v>33</v>
      </c>
      <c r="G11747" s="283">
        <f>SUBTOTAL(9,G11738:G11746)</f>
        <v>0</v>
      </c>
    </row>
    <row r="11748" spans="1:123" ht="24" customHeight="1" x14ac:dyDescent="0.2">
      <c r="A11748" s="286"/>
      <c r="B11748" s="101"/>
      <c r="C11748" s="95"/>
      <c r="D11748" s="101"/>
      <c r="E11748" s="102"/>
      <c r="F11748" s="103"/>
      <c r="G11748" s="284"/>
    </row>
    <row r="11749" spans="1:123" ht="24" customHeight="1" x14ac:dyDescent="0.2">
      <c r="A11749" s="287" t="str">
        <f>B11707</f>
        <v/>
      </c>
      <c r="B11749" s="288" t="str">
        <f>C11707</f>
        <v/>
      </c>
      <c r="C11749" s="109"/>
      <c r="D11749" s="109" t="s">
        <v>34</v>
      </c>
      <c r="E11749" s="110"/>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7" t="str">
        <f>Comitente</f>
        <v>CA.ME. SAN JUAN SOCIEDAD DEL ESTADO</v>
      </c>
      <c r="C11752" s="92"/>
      <c r="D11752" s="98"/>
      <c r="E11752" s="98"/>
      <c r="F11752" s="99"/>
      <c r="G11752" s="273"/>
    </row>
    <row r="11753" spans="1:123" ht="24" customHeight="1" x14ac:dyDescent="0.2">
      <c r="A11753" s="272" t="s">
        <v>603</v>
      </c>
      <c r="B11753" s="97">
        <f>Contratista</f>
        <v>0</v>
      </c>
      <c r="C11753" s="93"/>
      <c r="D11753" s="93"/>
      <c r="E11753" s="93"/>
      <c r="F11753" s="100"/>
      <c r="G11753" s="274"/>
    </row>
    <row r="11754" spans="1:123" ht="24" customHeight="1" x14ac:dyDescent="0.2">
      <c r="A11754" s="272" t="s">
        <v>24</v>
      </c>
      <c r="B11754" s="97" t="str">
        <f>Obra</f>
        <v>CIERRE PERIMETRAL - OBRA CIVIL Ca.Me. SAN JUAN S.E.</v>
      </c>
      <c r="C11754" s="93"/>
      <c r="D11754" s="93"/>
      <c r="E11754" s="93"/>
      <c r="F11754" s="100" t="s">
        <v>38</v>
      </c>
      <c r="G11754" s="275">
        <f>Fecha_Base</f>
        <v>44711</v>
      </c>
    </row>
    <row r="11755" spans="1:123" ht="24" customHeight="1" x14ac:dyDescent="0.2">
      <c r="A11755" s="276" t="s">
        <v>601</v>
      </c>
      <c r="B11755" s="94" t="str">
        <f>Ubicación</f>
        <v>DEPARTAMENTO SARMIENTO</v>
      </c>
      <c r="C11755" s="94"/>
      <c r="D11755" s="101"/>
      <c r="E11755" s="102"/>
      <c r="F11755" s="103"/>
      <c r="G11755" s="277"/>
    </row>
    <row r="11756" spans="1:123" ht="24" customHeight="1" x14ac:dyDescent="0.2">
      <c r="A11756" s="276" t="s">
        <v>39</v>
      </c>
      <c r="B11756" s="104" t="str">
        <f>IFERROR(VALUE(LEFT(B11757,FIND(".",B11757)-1)),"")</f>
        <v/>
      </c>
      <c r="C11756" s="95" t="str">
        <f>IFERROR(VLOOKUP(B11756,Tabla_CyP,2,FALSE),"")</f>
        <v/>
      </c>
      <c r="D11756" s="95"/>
      <c r="E11756" s="102"/>
      <c r="F11756" s="103"/>
      <c r="G11756" s="277"/>
    </row>
    <row r="11757" spans="1:123" ht="24" customHeight="1" x14ac:dyDescent="0.2">
      <c r="A11757" s="276" t="s">
        <v>25</v>
      </c>
      <c r="B11757" s="105" t="str">
        <f>IFERROR(VLOOKUP(COUNTIF($A$1:A11757,"ANALISIS DE PRECIOS"),Tabla_NumeroItem,2,FALSE),"")</f>
        <v/>
      </c>
      <c r="C11757" s="95" t="str">
        <f>IFERROR(VLOOKUP(B11757,Tabla_CyP,2,FALSE),"")</f>
        <v/>
      </c>
      <c r="D11757" s="101"/>
      <c r="E11757" s="102"/>
      <c r="F11757" s="100" t="s">
        <v>26</v>
      </c>
      <c r="G11757" s="278" t="str">
        <f>IFERROR(VLOOKUP(B11757,Tabla_CyP,4,FALSE),"")</f>
        <v/>
      </c>
    </row>
    <row r="11758" spans="1:123" ht="24" customHeight="1" x14ac:dyDescent="0.2">
      <c r="A11758" s="276"/>
      <c r="B11758" s="94"/>
      <c r="C11758" s="95"/>
      <c r="D11758" s="101"/>
      <c r="E11758" s="102"/>
      <c r="F11758" s="103"/>
      <c r="G11758" s="277"/>
    </row>
    <row r="11759" spans="1:123" ht="24" customHeight="1" x14ac:dyDescent="0.2">
      <c r="A11759" s="378" t="s">
        <v>507</v>
      </c>
      <c r="B11759" s="379"/>
      <c r="C11759" s="380" t="s">
        <v>0</v>
      </c>
      <c r="D11759" s="380" t="s">
        <v>27</v>
      </c>
      <c r="E11759" s="386" t="s">
        <v>28</v>
      </c>
      <c r="F11759" s="388" t="s">
        <v>29</v>
      </c>
      <c r="G11759" s="388" t="s">
        <v>30</v>
      </c>
    </row>
    <row r="11760" spans="1:123" s="107" customFormat="1" ht="24" customHeight="1" x14ac:dyDescent="0.2">
      <c r="A11760" s="106" t="s">
        <v>508</v>
      </c>
      <c r="B11760" s="106" t="s">
        <v>509</v>
      </c>
      <c r="C11760" s="381"/>
      <c r="D11760" s="381"/>
      <c r="E11760" s="387"/>
      <c r="F11760" s="389"/>
      <c r="G11760" s="389"/>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customHeight="1" x14ac:dyDescent="0.2">
      <c r="A11761" s="279"/>
      <c r="B11761" s="108"/>
      <c r="C11761" s="267" t="s">
        <v>604</v>
      </c>
      <c r="D11761" s="109"/>
      <c r="E11761" s="110"/>
      <c r="F11761" s="111"/>
      <c r="G11761" s="280"/>
    </row>
    <row r="11762" spans="1:7" s="218" customFormat="1"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1">
        <f>ROUND(E11762*F11762,2)</f>
        <v>0</v>
      </c>
    </row>
    <row r="11763" spans="1:7" s="218" customFormat="1"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1">
        <f t="shared" ref="G11763:G11775" si="3530">ROUND(E11763*F11763,2)</f>
        <v>0</v>
      </c>
    </row>
    <row r="11764" spans="1:7" s="218" customFormat="1" ht="24" customHeight="1" x14ac:dyDescent="0.2">
      <c r="A11764" s="213" t="str">
        <f t="shared" si="3526"/>
        <v/>
      </c>
      <c r="B11764" s="211" t="str">
        <f t="shared" si="3529"/>
        <v/>
      </c>
      <c r="C11764" s="212"/>
      <c r="D11764" s="213" t="str">
        <f t="shared" si="3527"/>
        <v/>
      </c>
      <c r="E11764" s="214"/>
      <c r="F11764" s="215">
        <f t="shared" si="3528"/>
        <v>0</v>
      </c>
      <c r="G11764" s="281">
        <f t="shared" si="3530"/>
        <v>0</v>
      </c>
    </row>
    <row r="11765" spans="1:7" s="218" customFormat="1" ht="24" customHeight="1" x14ac:dyDescent="0.2">
      <c r="A11765" s="213" t="str">
        <f t="shared" si="3526"/>
        <v/>
      </c>
      <c r="B11765" s="211" t="str">
        <f t="shared" si="3529"/>
        <v/>
      </c>
      <c r="C11765" s="212"/>
      <c r="D11765" s="213" t="str">
        <f t="shared" si="3527"/>
        <v/>
      </c>
      <c r="E11765" s="214"/>
      <c r="F11765" s="215">
        <f t="shared" si="3528"/>
        <v>0</v>
      </c>
      <c r="G11765" s="281">
        <f t="shared" si="3530"/>
        <v>0</v>
      </c>
    </row>
    <row r="11766" spans="1:7" s="218" customFormat="1" ht="24" customHeight="1" x14ac:dyDescent="0.2">
      <c r="A11766" s="213" t="str">
        <f t="shared" si="3526"/>
        <v/>
      </c>
      <c r="B11766" s="211" t="str">
        <f t="shared" si="3529"/>
        <v/>
      </c>
      <c r="C11766" s="212"/>
      <c r="D11766" s="213" t="str">
        <f t="shared" si="3527"/>
        <v/>
      </c>
      <c r="E11766" s="214"/>
      <c r="F11766" s="215">
        <f t="shared" si="3528"/>
        <v>0</v>
      </c>
      <c r="G11766" s="281">
        <f t="shared" si="3530"/>
        <v>0</v>
      </c>
    </row>
    <row r="11767" spans="1:7" s="218" customFormat="1" ht="24" customHeight="1" x14ac:dyDescent="0.2">
      <c r="A11767" s="213" t="str">
        <f t="shared" si="3526"/>
        <v/>
      </c>
      <c r="B11767" s="211" t="str">
        <f t="shared" si="3529"/>
        <v/>
      </c>
      <c r="C11767" s="212"/>
      <c r="D11767" s="213" t="str">
        <f t="shared" si="3527"/>
        <v/>
      </c>
      <c r="E11767" s="214"/>
      <c r="F11767" s="215">
        <f t="shared" si="3528"/>
        <v>0</v>
      </c>
      <c r="G11767" s="281">
        <f t="shared" si="3530"/>
        <v>0</v>
      </c>
    </row>
    <row r="11768" spans="1:7" s="218" customFormat="1" ht="24" customHeight="1" x14ac:dyDescent="0.2">
      <c r="A11768" s="213" t="str">
        <f t="shared" si="3526"/>
        <v/>
      </c>
      <c r="B11768" s="211" t="str">
        <f t="shared" si="3529"/>
        <v/>
      </c>
      <c r="C11768" s="212"/>
      <c r="D11768" s="213" t="str">
        <f t="shared" si="3527"/>
        <v/>
      </c>
      <c r="E11768" s="214"/>
      <c r="F11768" s="215">
        <f t="shared" si="3528"/>
        <v>0</v>
      </c>
      <c r="G11768" s="281">
        <f t="shared" si="3530"/>
        <v>0</v>
      </c>
    </row>
    <row r="11769" spans="1:7" s="218" customFormat="1" ht="24" customHeight="1" x14ac:dyDescent="0.2">
      <c r="A11769" s="213" t="str">
        <f t="shared" si="3526"/>
        <v/>
      </c>
      <c r="B11769" s="211" t="str">
        <f t="shared" si="3529"/>
        <v/>
      </c>
      <c r="C11769" s="212"/>
      <c r="D11769" s="213" t="str">
        <f t="shared" si="3527"/>
        <v/>
      </c>
      <c r="E11769" s="214"/>
      <c r="F11769" s="215">
        <f t="shared" si="3528"/>
        <v>0</v>
      </c>
      <c r="G11769" s="281">
        <f t="shared" si="3530"/>
        <v>0</v>
      </c>
    </row>
    <row r="11770" spans="1:7" s="218" customFormat="1" ht="24" customHeight="1" x14ac:dyDescent="0.2">
      <c r="A11770" s="213" t="str">
        <f t="shared" si="3526"/>
        <v/>
      </c>
      <c r="B11770" s="211" t="str">
        <f t="shared" si="3529"/>
        <v/>
      </c>
      <c r="C11770" s="212"/>
      <c r="D11770" s="213" t="str">
        <f t="shared" si="3527"/>
        <v/>
      </c>
      <c r="E11770" s="214"/>
      <c r="F11770" s="215">
        <f t="shared" si="3528"/>
        <v>0</v>
      </c>
      <c r="G11770" s="281">
        <f t="shared" si="3530"/>
        <v>0</v>
      </c>
    </row>
    <row r="11771" spans="1:7" s="218" customFormat="1" ht="24" customHeight="1" x14ac:dyDescent="0.2">
      <c r="A11771" s="213" t="str">
        <f t="shared" si="3526"/>
        <v/>
      </c>
      <c r="B11771" s="211" t="str">
        <f t="shared" si="3529"/>
        <v/>
      </c>
      <c r="C11771" s="212"/>
      <c r="D11771" s="213" t="str">
        <f t="shared" si="3527"/>
        <v/>
      </c>
      <c r="E11771" s="214"/>
      <c r="F11771" s="215">
        <f t="shared" si="3528"/>
        <v>0</v>
      </c>
      <c r="G11771" s="281">
        <f t="shared" si="3530"/>
        <v>0</v>
      </c>
    </row>
    <row r="11772" spans="1:7" s="218" customFormat="1" ht="24" customHeight="1" x14ac:dyDescent="0.2">
      <c r="A11772" s="213" t="str">
        <f t="shared" si="3526"/>
        <v/>
      </c>
      <c r="B11772" s="211" t="str">
        <f t="shared" si="3529"/>
        <v/>
      </c>
      <c r="C11772" s="212"/>
      <c r="D11772" s="213" t="str">
        <f t="shared" si="3527"/>
        <v/>
      </c>
      <c r="E11772" s="214"/>
      <c r="F11772" s="215">
        <f t="shared" si="3528"/>
        <v>0</v>
      </c>
      <c r="G11772" s="281">
        <f t="shared" si="3530"/>
        <v>0</v>
      </c>
    </row>
    <row r="11773" spans="1:7" s="218" customFormat="1" ht="24" customHeight="1" x14ac:dyDescent="0.2">
      <c r="A11773" s="213" t="str">
        <f t="shared" si="3526"/>
        <v/>
      </c>
      <c r="B11773" s="211" t="str">
        <f t="shared" si="3529"/>
        <v/>
      </c>
      <c r="C11773" s="212"/>
      <c r="D11773" s="213" t="str">
        <f t="shared" si="3527"/>
        <v/>
      </c>
      <c r="E11773" s="214"/>
      <c r="F11773" s="215">
        <f t="shared" si="3528"/>
        <v>0</v>
      </c>
      <c r="G11773" s="281">
        <f t="shared" si="3530"/>
        <v>0</v>
      </c>
    </row>
    <row r="11774" spans="1:7" s="218" customFormat="1" ht="24" customHeight="1" x14ac:dyDescent="0.2">
      <c r="A11774" s="213" t="str">
        <f t="shared" si="3526"/>
        <v/>
      </c>
      <c r="B11774" s="211" t="str">
        <f t="shared" si="3529"/>
        <v/>
      </c>
      <c r="C11774" s="212"/>
      <c r="D11774" s="213" t="str">
        <f t="shared" si="3527"/>
        <v/>
      </c>
      <c r="E11774" s="214"/>
      <c r="F11774" s="215">
        <f t="shared" si="3528"/>
        <v>0</v>
      </c>
      <c r="G11774" s="281">
        <f t="shared" si="3530"/>
        <v>0</v>
      </c>
    </row>
    <row r="11775" spans="1:7" s="218" customFormat="1" ht="24" customHeight="1" x14ac:dyDescent="0.2">
      <c r="A11775" s="213" t="str">
        <f t="shared" si="3526"/>
        <v/>
      </c>
      <c r="B11775" s="211" t="str">
        <f t="shared" si="3529"/>
        <v/>
      </c>
      <c r="C11775" s="212"/>
      <c r="D11775" s="213" t="str">
        <f t="shared" si="3527"/>
        <v/>
      </c>
      <c r="E11775" s="214"/>
      <c r="F11775" s="216">
        <f t="shared" si="3528"/>
        <v>0</v>
      </c>
      <c r="G11775" s="281">
        <f t="shared" si="3530"/>
        <v>0</v>
      </c>
    </row>
    <row r="11776" spans="1:7" ht="24" customHeight="1" x14ac:dyDescent="0.2">
      <c r="A11776" s="282"/>
      <c r="B11776" s="95"/>
      <c r="C11776" s="95"/>
      <c r="D11776" s="101"/>
      <c r="E11776" s="102"/>
      <c r="F11776" s="268" t="s">
        <v>31</v>
      </c>
      <c r="G11776" s="283">
        <f>SUBTOTAL(9,G11762:G11775)</f>
        <v>0</v>
      </c>
    </row>
    <row r="11777" spans="1:7" ht="24" customHeight="1" x14ac:dyDescent="0.2">
      <c r="A11777" s="282"/>
      <c r="B11777" s="95"/>
      <c r="C11777" s="266" t="s">
        <v>605</v>
      </c>
      <c r="D11777" s="101"/>
      <c r="E11777" s="102"/>
      <c r="F11777" s="103"/>
      <c r="G11777" s="284"/>
    </row>
    <row r="11778" spans="1:7" s="218" customFormat="1"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1">
        <f>ROUND(E11778*F11778,2)</f>
        <v>0</v>
      </c>
    </row>
    <row r="11779" spans="1:7" s="218" customFormat="1" ht="24" customHeight="1" x14ac:dyDescent="0.2">
      <c r="A11779" s="213" t="str">
        <f t="shared" si="3531"/>
        <v/>
      </c>
      <c r="B11779" s="211">
        <f t="shared" si="3532"/>
        <v>0</v>
      </c>
      <c r="C11779" s="212"/>
      <c r="D11779" s="213" t="str">
        <f t="shared" si="3533"/>
        <v/>
      </c>
      <c r="E11779" s="214"/>
      <c r="F11779" s="217">
        <f t="shared" si="3534"/>
        <v>0</v>
      </c>
      <c r="G11779" s="281">
        <f>ROUND(E11779*F11779,2)</f>
        <v>0</v>
      </c>
    </row>
    <row r="11780" spans="1:7" s="218" customFormat="1" ht="24" customHeight="1" x14ac:dyDescent="0.2">
      <c r="A11780" s="213" t="str">
        <f t="shared" si="3531"/>
        <v/>
      </c>
      <c r="B11780" s="211">
        <f t="shared" si="3532"/>
        <v>0</v>
      </c>
      <c r="C11780" s="212"/>
      <c r="D11780" s="213" t="str">
        <f t="shared" si="3533"/>
        <v/>
      </c>
      <c r="E11780" s="214"/>
      <c r="F11780" s="217">
        <f t="shared" si="3534"/>
        <v>0</v>
      </c>
      <c r="G11780" s="281">
        <f t="shared" ref="G11780:G11785" si="3535">ROUND(E11780*F11780,2)</f>
        <v>0</v>
      </c>
    </row>
    <row r="11781" spans="1:7" s="218" customFormat="1" ht="24" customHeight="1" x14ac:dyDescent="0.2">
      <c r="A11781" s="213" t="str">
        <f t="shared" si="3531"/>
        <v/>
      </c>
      <c r="B11781" s="211">
        <f t="shared" si="3532"/>
        <v>0</v>
      </c>
      <c r="C11781" s="212"/>
      <c r="D11781" s="213" t="str">
        <f t="shared" si="3533"/>
        <v/>
      </c>
      <c r="E11781" s="214"/>
      <c r="F11781" s="217">
        <f t="shared" si="3534"/>
        <v>0</v>
      </c>
      <c r="G11781" s="281">
        <f t="shared" si="3535"/>
        <v>0</v>
      </c>
    </row>
    <row r="11782" spans="1:7" s="218" customFormat="1" ht="24" customHeight="1" x14ac:dyDescent="0.2">
      <c r="A11782" s="213" t="str">
        <f t="shared" si="3531"/>
        <v/>
      </c>
      <c r="B11782" s="211">
        <f t="shared" si="3532"/>
        <v>0</v>
      </c>
      <c r="C11782" s="212"/>
      <c r="D11782" s="213" t="str">
        <f t="shared" si="3533"/>
        <v/>
      </c>
      <c r="E11782" s="214"/>
      <c r="F11782" s="215">
        <f t="shared" si="3534"/>
        <v>0</v>
      </c>
      <c r="G11782" s="281">
        <f t="shared" si="3535"/>
        <v>0</v>
      </c>
    </row>
    <row r="11783" spans="1:7" s="218" customFormat="1" ht="24" customHeight="1" x14ac:dyDescent="0.2">
      <c r="A11783" s="213" t="str">
        <f t="shared" si="3531"/>
        <v/>
      </c>
      <c r="B11783" s="211">
        <f t="shared" si="3532"/>
        <v>0</v>
      </c>
      <c r="C11783" s="212"/>
      <c r="D11783" s="213" t="str">
        <f t="shared" si="3533"/>
        <v/>
      </c>
      <c r="E11783" s="214"/>
      <c r="F11783" s="215">
        <f t="shared" si="3534"/>
        <v>0</v>
      </c>
      <c r="G11783" s="281">
        <f t="shared" si="3535"/>
        <v>0</v>
      </c>
    </row>
    <row r="11784" spans="1:7" s="218" customFormat="1" ht="24" customHeight="1" x14ac:dyDescent="0.2">
      <c r="A11784" s="213" t="str">
        <f t="shared" si="3531"/>
        <v/>
      </c>
      <c r="B11784" s="211">
        <f t="shared" si="3532"/>
        <v>0</v>
      </c>
      <c r="C11784" s="212"/>
      <c r="D11784" s="213" t="str">
        <f t="shared" si="3533"/>
        <v/>
      </c>
      <c r="E11784" s="214"/>
      <c r="F11784" s="215">
        <f t="shared" si="3534"/>
        <v>0</v>
      </c>
      <c r="G11784" s="281">
        <f t="shared" si="3535"/>
        <v>0</v>
      </c>
    </row>
    <row r="11785" spans="1:7" s="218" customFormat="1" ht="24" customHeight="1" x14ac:dyDescent="0.2">
      <c r="A11785" s="213" t="str">
        <f t="shared" si="3531"/>
        <v/>
      </c>
      <c r="B11785" s="211">
        <f t="shared" si="3532"/>
        <v>0</v>
      </c>
      <c r="C11785" s="212"/>
      <c r="D11785" s="213" t="str">
        <f t="shared" si="3533"/>
        <v/>
      </c>
      <c r="E11785" s="214"/>
      <c r="F11785" s="215">
        <f t="shared" si="3534"/>
        <v>0</v>
      </c>
      <c r="G11785" s="281">
        <f t="shared" si="3535"/>
        <v>0</v>
      </c>
    </row>
    <row r="11786" spans="1:7" ht="24" customHeight="1" x14ac:dyDescent="0.2">
      <c r="A11786" s="282"/>
      <c r="B11786" s="95"/>
      <c r="C11786" s="95"/>
      <c r="D11786" s="101"/>
      <c r="E11786" s="102"/>
      <c r="F11786" s="268" t="s">
        <v>32</v>
      </c>
      <c r="G11786" s="283">
        <f>SUBTOTAL(9,G11778:G11785)</f>
        <v>0</v>
      </c>
    </row>
    <row r="11787" spans="1:7" ht="24" customHeight="1" x14ac:dyDescent="0.2">
      <c r="A11787" s="282"/>
      <c r="B11787" s="95"/>
      <c r="C11787" s="266" t="s">
        <v>606</v>
      </c>
      <c r="D11787" s="101"/>
      <c r="E11787" s="102"/>
      <c r="F11787" s="103"/>
      <c r="G11787" s="284"/>
    </row>
    <row r="11788" spans="1:7" s="218" customFormat="1"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1">
        <f t="shared" ref="G11788:G11796" si="3540">ROUND(E11788*F11788,2)</f>
        <v>0</v>
      </c>
    </row>
    <row r="11789" spans="1:7" s="218" customFormat="1" ht="24" customHeight="1" x14ac:dyDescent="0.2">
      <c r="A11789" s="213" t="str">
        <f t="shared" si="3536"/>
        <v/>
      </c>
      <c r="B11789" s="211" t="str">
        <f t="shared" si="3537"/>
        <v/>
      </c>
      <c r="C11789" s="212"/>
      <c r="D11789" s="213" t="str">
        <f t="shared" si="3538"/>
        <v/>
      </c>
      <c r="E11789" s="214"/>
      <c r="F11789" s="215">
        <f t="shared" si="3539"/>
        <v>0</v>
      </c>
      <c r="G11789" s="281">
        <f t="shared" si="3540"/>
        <v>0</v>
      </c>
    </row>
    <row r="11790" spans="1:7" s="218" customFormat="1" ht="24" customHeight="1" x14ac:dyDescent="0.2">
      <c r="A11790" s="213" t="str">
        <f t="shared" si="3536"/>
        <v/>
      </c>
      <c r="B11790" s="211" t="str">
        <f t="shared" si="3537"/>
        <v/>
      </c>
      <c r="C11790" s="212"/>
      <c r="D11790" s="213" t="str">
        <f t="shared" si="3538"/>
        <v/>
      </c>
      <c r="E11790" s="214"/>
      <c r="F11790" s="215">
        <f t="shared" si="3539"/>
        <v>0</v>
      </c>
      <c r="G11790" s="281">
        <f t="shared" si="3540"/>
        <v>0</v>
      </c>
    </row>
    <row r="11791" spans="1:7" s="218" customFormat="1" ht="24" customHeight="1" x14ac:dyDescent="0.2">
      <c r="A11791" s="213" t="str">
        <f t="shared" si="3536"/>
        <v/>
      </c>
      <c r="B11791" s="211" t="str">
        <f t="shared" si="3537"/>
        <v/>
      </c>
      <c r="C11791" s="212"/>
      <c r="D11791" s="213" t="str">
        <f t="shared" si="3538"/>
        <v/>
      </c>
      <c r="E11791" s="214"/>
      <c r="F11791" s="215">
        <f t="shared" si="3539"/>
        <v>0</v>
      </c>
      <c r="G11791" s="281">
        <f t="shared" si="3540"/>
        <v>0</v>
      </c>
    </row>
    <row r="11792" spans="1:7" s="218" customFormat="1" ht="24" customHeight="1" x14ac:dyDescent="0.2">
      <c r="A11792" s="213" t="str">
        <f t="shared" si="3536"/>
        <v/>
      </c>
      <c r="B11792" s="211" t="str">
        <f t="shared" si="3537"/>
        <v/>
      </c>
      <c r="C11792" s="212"/>
      <c r="D11792" s="213" t="str">
        <f t="shared" si="3538"/>
        <v/>
      </c>
      <c r="E11792" s="214"/>
      <c r="F11792" s="215">
        <f t="shared" si="3539"/>
        <v>0</v>
      </c>
      <c r="G11792" s="281">
        <f t="shared" si="3540"/>
        <v>0</v>
      </c>
    </row>
    <row r="11793" spans="1:7" s="218" customFormat="1" ht="24" customHeight="1" x14ac:dyDescent="0.2">
      <c r="A11793" s="213" t="str">
        <f t="shared" si="3536"/>
        <v/>
      </c>
      <c r="B11793" s="211" t="str">
        <f t="shared" si="3537"/>
        <v/>
      </c>
      <c r="C11793" s="212"/>
      <c r="D11793" s="213" t="str">
        <f t="shared" si="3538"/>
        <v/>
      </c>
      <c r="E11793" s="214"/>
      <c r="F11793" s="215">
        <f t="shared" si="3539"/>
        <v>0</v>
      </c>
      <c r="G11793" s="281">
        <f t="shared" si="3540"/>
        <v>0</v>
      </c>
    </row>
    <row r="11794" spans="1:7" s="218" customFormat="1" ht="24" customHeight="1" x14ac:dyDescent="0.2">
      <c r="A11794" s="213" t="str">
        <f t="shared" si="3536"/>
        <v/>
      </c>
      <c r="B11794" s="211" t="str">
        <f t="shared" si="3537"/>
        <v/>
      </c>
      <c r="C11794" s="212"/>
      <c r="D11794" s="213" t="str">
        <f t="shared" si="3538"/>
        <v/>
      </c>
      <c r="E11794" s="214"/>
      <c r="F11794" s="215">
        <f t="shared" si="3539"/>
        <v>0</v>
      </c>
      <c r="G11794" s="281">
        <f t="shared" si="3540"/>
        <v>0</v>
      </c>
    </row>
    <row r="11795" spans="1:7" s="218" customFormat="1" ht="24" customHeight="1" x14ac:dyDescent="0.2">
      <c r="A11795" s="213" t="str">
        <f t="shared" si="3536"/>
        <v/>
      </c>
      <c r="B11795" s="211" t="str">
        <f t="shared" si="3537"/>
        <v/>
      </c>
      <c r="C11795" s="212"/>
      <c r="D11795" s="213" t="str">
        <f t="shared" si="3538"/>
        <v/>
      </c>
      <c r="E11795" s="214"/>
      <c r="F11795" s="215">
        <f t="shared" si="3539"/>
        <v>0</v>
      </c>
      <c r="G11795" s="281">
        <f t="shared" si="3540"/>
        <v>0</v>
      </c>
    </row>
    <row r="11796" spans="1:7" s="218" customFormat="1" ht="24" customHeight="1" x14ac:dyDescent="0.2">
      <c r="A11796" s="213" t="str">
        <f t="shared" si="3536"/>
        <v/>
      </c>
      <c r="B11796" s="211" t="str">
        <f t="shared" si="3537"/>
        <v/>
      </c>
      <c r="C11796" s="212"/>
      <c r="D11796" s="213" t="str">
        <f t="shared" si="3538"/>
        <v/>
      </c>
      <c r="E11796" s="214"/>
      <c r="F11796" s="215">
        <f t="shared" si="3539"/>
        <v>0</v>
      </c>
      <c r="G11796" s="281">
        <f t="shared" si="3540"/>
        <v>0</v>
      </c>
    </row>
    <row r="11797" spans="1:7" ht="24" customHeight="1" x14ac:dyDescent="0.2">
      <c r="A11797" s="285"/>
      <c r="B11797" s="101"/>
      <c r="C11797" s="95"/>
      <c r="D11797" s="101"/>
      <c r="E11797" s="102"/>
      <c r="F11797" s="268" t="s">
        <v>33</v>
      </c>
      <c r="G11797" s="283">
        <f>SUBTOTAL(9,G11788:G11796)</f>
        <v>0</v>
      </c>
    </row>
    <row r="11798" spans="1:7" ht="24" customHeight="1" x14ac:dyDescent="0.2">
      <c r="A11798" s="286"/>
      <c r="B11798" s="101"/>
      <c r="C11798" s="95"/>
      <c r="D11798" s="101"/>
      <c r="E11798" s="102"/>
      <c r="F11798" s="103"/>
      <c r="G11798" s="284"/>
    </row>
    <row r="11799" spans="1:7" ht="24" customHeight="1" x14ac:dyDescent="0.2">
      <c r="A11799" s="287" t="str">
        <f>B11757</f>
        <v/>
      </c>
      <c r="B11799" s="288" t="str">
        <f>C11757</f>
        <v/>
      </c>
      <c r="C11799" s="109"/>
      <c r="D11799" s="109" t="s">
        <v>34</v>
      </c>
      <c r="E11799" s="110"/>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7" t="str">
        <f>Comitente</f>
        <v>CA.ME. SAN JUAN SOCIEDAD DEL ESTADO</v>
      </c>
      <c r="C11802" s="92"/>
      <c r="D11802" s="98"/>
      <c r="E11802" s="98"/>
      <c r="F11802" s="99"/>
      <c r="G11802" s="273"/>
    </row>
    <row r="11803" spans="1:7" ht="24" customHeight="1" x14ac:dyDescent="0.2">
      <c r="A11803" s="272" t="s">
        <v>603</v>
      </c>
      <c r="B11803" s="97">
        <f>Contratista</f>
        <v>0</v>
      </c>
      <c r="C11803" s="93"/>
      <c r="D11803" s="93"/>
      <c r="E11803" s="93"/>
      <c r="F11803" s="100"/>
      <c r="G11803" s="274"/>
    </row>
    <row r="11804" spans="1:7" ht="24" customHeight="1" x14ac:dyDescent="0.2">
      <c r="A11804" s="272" t="s">
        <v>24</v>
      </c>
      <c r="B11804" s="97" t="str">
        <f>Obra</f>
        <v>CIERRE PERIMETRAL - OBRA CIVIL Ca.Me. SAN JUAN S.E.</v>
      </c>
      <c r="C11804" s="93"/>
      <c r="D11804" s="93"/>
      <c r="E11804" s="93"/>
      <c r="F11804" s="100" t="s">
        <v>38</v>
      </c>
      <c r="G11804" s="275">
        <f>Fecha_Base</f>
        <v>44711</v>
      </c>
    </row>
    <row r="11805" spans="1:7" ht="24" customHeight="1" x14ac:dyDescent="0.2">
      <c r="A11805" s="276" t="s">
        <v>601</v>
      </c>
      <c r="B11805" s="94" t="str">
        <f>Ubicación</f>
        <v>DEPARTAMENTO SARMIENTO</v>
      </c>
      <c r="C11805" s="94"/>
      <c r="D11805" s="101"/>
      <c r="E11805" s="102"/>
      <c r="F11805" s="103"/>
      <c r="G11805" s="277"/>
    </row>
    <row r="11806" spans="1:7" ht="24" customHeight="1" x14ac:dyDescent="0.2">
      <c r="A11806" s="276" t="s">
        <v>39</v>
      </c>
      <c r="B11806" s="104" t="str">
        <f>IFERROR(VALUE(LEFT(B11807,FIND(".",B11807)-1)),"")</f>
        <v/>
      </c>
      <c r="C11806" s="95" t="str">
        <f>IFERROR(VLOOKUP(B11806,Tabla_CyP,2,FALSE),"")</f>
        <v/>
      </c>
      <c r="D11806" s="95"/>
      <c r="E11806" s="102"/>
      <c r="F11806" s="103"/>
      <c r="G11806" s="277"/>
    </row>
    <row r="11807" spans="1:7" ht="24" customHeight="1" x14ac:dyDescent="0.2">
      <c r="A11807" s="276" t="s">
        <v>25</v>
      </c>
      <c r="B11807" s="105" t="str">
        <f>IFERROR(VLOOKUP(COUNTIF($A$1:A11807,"ANALISIS DE PRECIOS"),Tabla_NumeroItem,2,FALSE),"")</f>
        <v/>
      </c>
      <c r="C11807" s="95" t="str">
        <f>IFERROR(VLOOKUP(B11807,Tabla_CyP,2,FALSE),"")</f>
        <v/>
      </c>
      <c r="D11807" s="101"/>
      <c r="E11807" s="102"/>
      <c r="F11807" s="100" t="s">
        <v>26</v>
      </c>
      <c r="G11807" s="278" t="str">
        <f>IFERROR(VLOOKUP(B11807,Tabla_CyP,4,FALSE),"")</f>
        <v/>
      </c>
    </row>
    <row r="11808" spans="1:7" ht="24" customHeight="1" x14ac:dyDescent="0.2">
      <c r="A11808" s="276"/>
      <c r="B11808" s="94"/>
      <c r="C11808" s="95"/>
      <c r="D11808" s="101"/>
      <c r="E11808" s="102"/>
      <c r="F11808" s="103"/>
      <c r="G11808" s="277"/>
    </row>
    <row r="11809" spans="1:123" ht="24" customHeight="1" x14ac:dyDescent="0.2">
      <c r="A11809" s="378" t="s">
        <v>507</v>
      </c>
      <c r="B11809" s="379"/>
      <c r="C11809" s="380" t="s">
        <v>0</v>
      </c>
      <c r="D11809" s="380" t="s">
        <v>27</v>
      </c>
      <c r="E11809" s="386" t="s">
        <v>28</v>
      </c>
      <c r="F11809" s="388" t="s">
        <v>29</v>
      </c>
      <c r="G11809" s="388" t="s">
        <v>30</v>
      </c>
    </row>
    <row r="11810" spans="1:123" s="107" customFormat="1" ht="24" customHeight="1" x14ac:dyDescent="0.2">
      <c r="A11810" s="106" t="s">
        <v>508</v>
      </c>
      <c r="B11810" s="106" t="s">
        <v>509</v>
      </c>
      <c r="C11810" s="381"/>
      <c r="D11810" s="381"/>
      <c r="E11810" s="387"/>
      <c r="F11810" s="389"/>
      <c r="G11810" s="389"/>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customHeight="1" x14ac:dyDescent="0.2">
      <c r="A11811" s="279"/>
      <c r="B11811" s="108"/>
      <c r="C11811" s="267" t="s">
        <v>604</v>
      </c>
      <c r="D11811" s="109"/>
      <c r="E11811" s="110"/>
      <c r="F11811" s="111"/>
      <c r="G11811" s="280"/>
    </row>
    <row r="11812" spans="1:123" s="218" customFormat="1"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1">
        <f>ROUND(E11812*F11812,2)</f>
        <v>0</v>
      </c>
    </row>
    <row r="11813" spans="1:123" s="218" customFormat="1"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1">
        <f t="shared" ref="G11813:G11825" si="3545">ROUND(E11813*F11813,2)</f>
        <v>0</v>
      </c>
    </row>
    <row r="11814" spans="1:123" s="218" customFormat="1" ht="24" customHeight="1" x14ac:dyDescent="0.2">
      <c r="A11814" s="213" t="str">
        <f t="shared" si="3541"/>
        <v/>
      </c>
      <c r="B11814" s="211" t="str">
        <f t="shared" si="3544"/>
        <v/>
      </c>
      <c r="C11814" s="212"/>
      <c r="D11814" s="213" t="str">
        <f t="shared" si="3542"/>
        <v/>
      </c>
      <c r="E11814" s="214"/>
      <c r="F11814" s="215">
        <f t="shared" si="3543"/>
        <v>0</v>
      </c>
      <c r="G11814" s="281">
        <f t="shared" si="3545"/>
        <v>0</v>
      </c>
    </row>
    <row r="11815" spans="1:123" s="218" customFormat="1" ht="24" customHeight="1" x14ac:dyDescent="0.2">
      <c r="A11815" s="213" t="str">
        <f t="shared" si="3541"/>
        <v/>
      </c>
      <c r="B11815" s="211" t="str">
        <f t="shared" si="3544"/>
        <v/>
      </c>
      <c r="C11815" s="212"/>
      <c r="D11815" s="213" t="str">
        <f t="shared" si="3542"/>
        <v/>
      </c>
      <c r="E11815" s="214"/>
      <c r="F11815" s="215">
        <f t="shared" si="3543"/>
        <v>0</v>
      </c>
      <c r="G11815" s="281">
        <f t="shared" si="3545"/>
        <v>0</v>
      </c>
    </row>
    <row r="11816" spans="1:123" s="218" customFormat="1" ht="24" customHeight="1" x14ac:dyDescent="0.2">
      <c r="A11816" s="213" t="str">
        <f t="shared" si="3541"/>
        <v/>
      </c>
      <c r="B11816" s="211" t="str">
        <f t="shared" si="3544"/>
        <v/>
      </c>
      <c r="C11816" s="212"/>
      <c r="D11816" s="213" t="str">
        <f t="shared" si="3542"/>
        <v/>
      </c>
      <c r="E11816" s="214"/>
      <c r="F11816" s="215">
        <f t="shared" si="3543"/>
        <v>0</v>
      </c>
      <c r="G11816" s="281">
        <f t="shared" si="3545"/>
        <v>0</v>
      </c>
    </row>
    <row r="11817" spans="1:123" s="218" customFormat="1" ht="24" customHeight="1" x14ac:dyDescent="0.2">
      <c r="A11817" s="213" t="str">
        <f t="shared" si="3541"/>
        <v/>
      </c>
      <c r="B11817" s="211" t="str">
        <f t="shared" si="3544"/>
        <v/>
      </c>
      <c r="C11817" s="212"/>
      <c r="D11817" s="213" t="str">
        <f t="shared" si="3542"/>
        <v/>
      </c>
      <c r="E11817" s="214"/>
      <c r="F11817" s="215">
        <f t="shared" si="3543"/>
        <v>0</v>
      </c>
      <c r="G11817" s="281">
        <f t="shared" si="3545"/>
        <v>0</v>
      </c>
    </row>
    <row r="11818" spans="1:123" s="218" customFormat="1" ht="24" customHeight="1" x14ac:dyDescent="0.2">
      <c r="A11818" s="213" t="str">
        <f t="shared" si="3541"/>
        <v/>
      </c>
      <c r="B11818" s="211" t="str">
        <f t="shared" si="3544"/>
        <v/>
      </c>
      <c r="C11818" s="212"/>
      <c r="D11818" s="213" t="str">
        <f t="shared" si="3542"/>
        <v/>
      </c>
      <c r="E11818" s="214"/>
      <c r="F11818" s="215">
        <f t="shared" si="3543"/>
        <v>0</v>
      </c>
      <c r="G11818" s="281">
        <f t="shared" si="3545"/>
        <v>0</v>
      </c>
    </row>
    <row r="11819" spans="1:123" s="218" customFormat="1" ht="24" customHeight="1" x14ac:dyDescent="0.2">
      <c r="A11819" s="213" t="str">
        <f t="shared" si="3541"/>
        <v/>
      </c>
      <c r="B11819" s="211" t="str">
        <f t="shared" si="3544"/>
        <v/>
      </c>
      <c r="C11819" s="212"/>
      <c r="D11819" s="213" t="str">
        <f t="shared" si="3542"/>
        <v/>
      </c>
      <c r="E11819" s="214"/>
      <c r="F11819" s="215">
        <f t="shared" si="3543"/>
        <v>0</v>
      </c>
      <c r="G11819" s="281">
        <f t="shared" si="3545"/>
        <v>0</v>
      </c>
    </row>
    <row r="11820" spans="1:123" s="218" customFormat="1" ht="24" customHeight="1" x14ac:dyDescent="0.2">
      <c r="A11820" s="213" t="str">
        <f t="shared" si="3541"/>
        <v/>
      </c>
      <c r="B11820" s="211" t="str">
        <f t="shared" si="3544"/>
        <v/>
      </c>
      <c r="C11820" s="212"/>
      <c r="D11820" s="213" t="str">
        <f t="shared" si="3542"/>
        <v/>
      </c>
      <c r="E11820" s="214"/>
      <c r="F11820" s="215">
        <f t="shared" si="3543"/>
        <v>0</v>
      </c>
      <c r="G11820" s="281">
        <f t="shared" si="3545"/>
        <v>0</v>
      </c>
    </row>
    <row r="11821" spans="1:123" s="218" customFormat="1" ht="24" customHeight="1" x14ac:dyDescent="0.2">
      <c r="A11821" s="213" t="str">
        <f t="shared" si="3541"/>
        <v/>
      </c>
      <c r="B11821" s="211" t="str">
        <f t="shared" si="3544"/>
        <v/>
      </c>
      <c r="C11821" s="212"/>
      <c r="D11821" s="213" t="str">
        <f t="shared" si="3542"/>
        <v/>
      </c>
      <c r="E11821" s="214"/>
      <c r="F11821" s="215">
        <f t="shared" si="3543"/>
        <v>0</v>
      </c>
      <c r="G11821" s="281">
        <f t="shared" si="3545"/>
        <v>0</v>
      </c>
    </row>
    <row r="11822" spans="1:123" s="218" customFormat="1" ht="24" customHeight="1" x14ac:dyDescent="0.2">
      <c r="A11822" s="213" t="str">
        <f t="shared" si="3541"/>
        <v/>
      </c>
      <c r="B11822" s="211" t="str">
        <f t="shared" si="3544"/>
        <v/>
      </c>
      <c r="C11822" s="212"/>
      <c r="D11822" s="213" t="str">
        <f t="shared" si="3542"/>
        <v/>
      </c>
      <c r="E11822" s="214"/>
      <c r="F11822" s="215">
        <f t="shared" si="3543"/>
        <v>0</v>
      </c>
      <c r="G11822" s="281">
        <f t="shared" si="3545"/>
        <v>0</v>
      </c>
    </row>
    <row r="11823" spans="1:123" s="218" customFormat="1" ht="24" customHeight="1" x14ac:dyDescent="0.2">
      <c r="A11823" s="213" t="str">
        <f t="shared" si="3541"/>
        <v/>
      </c>
      <c r="B11823" s="211" t="str">
        <f t="shared" si="3544"/>
        <v/>
      </c>
      <c r="C11823" s="212"/>
      <c r="D11823" s="213" t="str">
        <f t="shared" si="3542"/>
        <v/>
      </c>
      <c r="E11823" s="214"/>
      <c r="F11823" s="215">
        <f t="shared" si="3543"/>
        <v>0</v>
      </c>
      <c r="G11823" s="281">
        <f t="shared" si="3545"/>
        <v>0</v>
      </c>
    </row>
    <row r="11824" spans="1:123" s="218" customFormat="1" ht="24" customHeight="1" x14ac:dyDescent="0.2">
      <c r="A11824" s="213" t="str">
        <f t="shared" si="3541"/>
        <v/>
      </c>
      <c r="B11824" s="211" t="str">
        <f t="shared" si="3544"/>
        <v/>
      </c>
      <c r="C11824" s="212"/>
      <c r="D11824" s="213" t="str">
        <f t="shared" si="3542"/>
        <v/>
      </c>
      <c r="E11824" s="214"/>
      <c r="F11824" s="215">
        <f t="shared" si="3543"/>
        <v>0</v>
      </c>
      <c r="G11824" s="281">
        <f t="shared" si="3545"/>
        <v>0</v>
      </c>
    </row>
    <row r="11825" spans="1:7" s="218" customFormat="1" ht="24" customHeight="1" x14ac:dyDescent="0.2">
      <c r="A11825" s="213" t="str">
        <f t="shared" si="3541"/>
        <v/>
      </c>
      <c r="B11825" s="211" t="str">
        <f t="shared" si="3544"/>
        <v/>
      </c>
      <c r="C11825" s="212"/>
      <c r="D11825" s="213" t="str">
        <f t="shared" si="3542"/>
        <v/>
      </c>
      <c r="E11825" s="214"/>
      <c r="F11825" s="216">
        <f t="shared" si="3543"/>
        <v>0</v>
      </c>
      <c r="G11825" s="281">
        <f t="shared" si="3545"/>
        <v>0</v>
      </c>
    </row>
    <row r="11826" spans="1:7" ht="24" customHeight="1" x14ac:dyDescent="0.2">
      <c r="A11826" s="282"/>
      <c r="B11826" s="95"/>
      <c r="C11826" s="95"/>
      <c r="D11826" s="101"/>
      <c r="E11826" s="102"/>
      <c r="F11826" s="268" t="s">
        <v>31</v>
      </c>
      <c r="G11826" s="283">
        <f>SUBTOTAL(9,G11812:G11825)</f>
        <v>0</v>
      </c>
    </row>
    <row r="11827" spans="1:7" ht="24" customHeight="1" x14ac:dyDescent="0.2">
      <c r="A11827" s="282"/>
      <c r="B11827" s="95"/>
      <c r="C11827" s="266" t="s">
        <v>605</v>
      </c>
      <c r="D11827" s="101"/>
      <c r="E11827" s="102"/>
      <c r="F11827" s="103"/>
      <c r="G11827" s="284"/>
    </row>
    <row r="11828" spans="1:7" s="218" customFormat="1"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1">
        <f>ROUND(E11828*F11828,2)</f>
        <v>0</v>
      </c>
    </row>
    <row r="11829" spans="1:7" s="218" customFormat="1" ht="24" customHeight="1" x14ac:dyDescent="0.2">
      <c r="A11829" s="213" t="str">
        <f t="shared" si="3546"/>
        <v/>
      </c>
      <c r="B11829" s="211">
        <f t="shared" si="3547"/>
        <v>0</v>
      </c>
      <c r="C11829" s="212"/>
      <c r="D11829" s="213" t="str">
        <f t="shared" si="3548"/>
        <v/>
      </c>
      <c r="E11829" s="214"/>
      <c r="F11829" s="217">
        <f t="shared" si="3549"/>
        <v>0</v>
      </c>
      <c r="G11829" s="281">
        <f>ROUND(E11829*F11829,2)</f>
        <v>0</v>
      </c>
    </row>
    <row r="11830" spans="1:7" s="218" customFormat="1" ht="24" customHeight="1" x14ac:dyDescent="0.2">
      <c r="A11830" s="213" t="str">
        <f t="shared" si="3546"/>
        <v/>
      </c>
      <c r="B11830" s="211">
        <f t="shared" si="3547"/>
        <v>0</v>
      </c>
      <c r="C11830" s="212"/>
      <c r="D11830" s="213" t="str">
        <f t="shared" si="3548"/>
        <v/>
      </c>
      <c r="E11830" s="214"/>
      <c r="F11830" s="217">
        <f t="shared" si="3549"/>
        <v>0</v>
      </c>
      <c r="G11830" s="281">
        <f t="shared" ref="G11830:G11835" si="3550">ROUND(E11830*F11830,2)</f>
        <v>0</v>
      </c>
    </row>
    <row r="11831" spans="1:7" s="218" customFormat="1" ht="24" customHeight="1" x14ac:dyDescent="0.2">
      <c r="A11831" s="213" t="str">
        <f t="shared" si="3546"/>
        <v/>
      </c>
      <c r="B11831" s="211">
        <f t="shared" si="3547"/>
        <v>0</v>
      </c>
      <c r="C11831" s="212"/>
      <c r="D11831" s="213" t="str">
        <f t="shared" si="3548"/>
        <v/>
      </c>
      <c r="E11831" s="214"/>
      <c r="F11831" s="217">
        <f t="shared" si="3549"/>
        <v>0</v>
      </c>
      <c r="G11831" s="281">
        <f t="shared" si="3550"/>
        <v>0</v>
      </c>
    </row>
    <row r="11832" spans="1:7" s="218" customFormat="1" ht="24" customHeight="1" x14ac:dyDescent="0.2">
      <c r="A11832" s="213" t="str">
        <f t="shared" si="3546"/>
        <v/>
      </c>
      <c r="B11832" s="211">
        <f t="shared" si="3547"/>
        <v>0</v>
      </c>
      <c r="C11832" s="212"/>
      <c r="D11832" s="213" t="str">
        <f t="shared" si="3548"/>
        <v/>
      </c>
      <c r="E11832" s="214"/>
      <c r="F11832" s="215">
        <f t="shared" si="3549"/>
        <v>0</v>
      </c>
      <c r="G11832" s="281">
        <f t="shared" si="3550"/>
        <v>0</v>
      </c>
    </row>
    <row r="11833" spans="1:7" s="218" customFormat="1" ht="24" customHeight="1" x14ac:dyDescent="0.2">
      <c r="A11833" s="213" t="str">
        <f t="shared" si="3546"/>
        <v/>
      </c>
      <c r="B11833" s="211">
        <f t="shared" si="3547"/>
        <v>0</v>
      </c>
      <c r="C11833" s="212"/>
      <c r="D11833" s="213" t="str">
        <f t="shared" si="3548"/>
        <v/>
      </c>
      <c r="E11833" s="214"/>
      <c r="F11833" s="215">
        <f t="shared" si="3549"/>
        <v>0</v>
      </c>
      <c r="G11833" s="281">
        <f t="shared" si="3550"/>
        <v>0</v>
      </c>
    </row>
    <row r="11834" spans="1:7" s="218" customFormat="1" ht="24" customHeight="1" x14ac:dyDescent="0.2">
      <c r="A11834" s="213" t="str">
        <f t="shared" si="3546"/>
        <v/>
      </c>
      <c r="B11834" s="211">
        <f t="shared" si="3547"/>
        <v>0</v>
      </c>
      <c r="C11834" s="212"/>
      <c r="D11834" s="213" t="str">
        <f t="shared" si="3548"/>
        <v/>
      </c>
      <c r="E11834" s="214"/>
      <c r="F11834" s="215">
        <f t="shared" si="3549"/>
        <v>0</v>
      </c>
      <c r="G11834" s="281">
        <f t="shared" si="3550"/>
        <v>0</v>
      </c>
    </row>
    <row r="11835" spans="1:7" s="218" customFormat="1" ht="24" customHeight="1" x14ac:dyDescent="0.2">
      <c r="A11835" s="213" t="str">
        <f t="shared" si="3546"/>
        <v/>
      </c>
      <c r="B11835" s="211">
        <f t="shared" si="3547"/>
        <v>0</v>
      </c>
      <c r="C11835" s="212"/>
      <c r="D11835" s="213" t="str">
        <f t="shared" si="3548"/>
        <v/>
      </c>
      <c r="E11835" s="214"/>
      <c r="F11835" s="215">
        <f t="shared" si="3549"/>
        <v>0</v>
      </c>
      <c r="G11835" s="281">
        <f t="shared" si="3550"/>
        <v>0</v>
      </c>
    </row>
    <row r="11836" spans="1:7" ht="24" customHeight="1" x14ac:dyDescent="0.2">
      <c r="A11836" s="282"/>
      <c r="B11836" s="95"/>
      <c r="C11836" s="95"/>
      <c r="D11836" s="101"/>
      <c r="E11836" s="102"/>
      <c r="F11836" s="268" t="s">
        <v>32</v>
      </c>
      <c r="G11836" s="283">
        <f>SUBTOTAL(9,G11828:G11835)</f>
        <v>0</v>
      </c>
    </row>
    <row r="11837" spans="1:7" ht="24" customHeight="1" x14ac:dyDescent="0.2">
      <c r="A11837" s="282"/>
      <c r="B11837" s="95"/>
      <c r="C11837" s="266" t="s">
        <v>606</v>
      </c>
      <c r="D11837" s="101"/>
      <c r="E11837" s="102"/>
      <c r="F11837" s="103"/>
      <c r="G11837" s="284"/>
    </row>
    <row r="11838" spans="1:7" s="218" customFormat="1"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1">
        <f t="shared" ref="G11838:G11846" si="3555">ROUND(E11838*F11838,2)</f>
        <v>0</v>
      </c>
    </row>
    <row r="11839" spans="1:7" s="218" customFormat="1" ht="24" customHeight="1" x14ac:dyDescent="0.2">
      <c r="A11839" s="213" t="str">
        <f t="shared" si="3551"/>
        <v/>
      </c>
      <c r="B11839" s="211" t="str">
        <f t="shared" si="3552"/>
        <v/>
      </c>
      <c r="C11839" s="212"/>
      <c r="D11839" s="213" t="str">
        <f t="shared" si="3553"/>
        <v/>
      </c>
      <c r="E11839" s="214"/>
      <c r="F11839" s="215">
        <f t="shared" si="3554"/>
        <v>0</v>
      </c>
      <c r="G11839" s="281">
        <f t="shared" si="3555"/>
        <v>0</v>
      </c>
    </row>
    <row r="11840" spans="1:7" s="218" customFormat="1" ht="24" customHeight="1" x14ac:dyDescent="0.2">
      <c r="A11840" s="213" t="str">
        <f t="shared" si="3551"/>
        <v/>
      </c>
      <c r="B11840" s="211" t="str">
        <f t="shared" si="3552"/>
        <v/>
      </c>
      <c r="C11840" s="212"/>
      <c r="D11840" s="213" t="str">
        <f t="shared" si="3553"/>
        <v/>
      </c>
      <c r="E11840" s="214"/>
      <c r="F11840" s="215">
        <f t="shared" si="3554"/>
        <v>0</v>
      </c>
      <c r="G11840" s="281">
        <f t="shared" si="3555"/>
        <v>0</v>
      </c>
    </row>
    <row r="11841" spans="1:7" s="218" customFormat="1" ht="24" customHeight="1" x14ac:dyDescent="0.2">
      <c r="A11841" s="213" t="str">
        <f t="shared" si="3551"/>
        <v/>
      </c>
      <c r="B11841" s="211" t="str">
        <f t="shared" si="3552"/>
        <v/>
      </c>
      <c r="C11841" s="212"/>
      <c r="D11841" s="213" t="str">
        <f t="shared" si="3553"/>
        <v/>
      </c>
      <c r="E11841" s="214"/>
      <c r="F11841" s="215">
        <f t="shared" si="3554"/>
        <v>0</v>
      </c>
      <c r="G11841" s="281">
        <f t="shared" si="3555"/>
        <v>0</v>
      </c>
    </row>
    <row r="11842" spans="1:7" s="218" customFormat="1" ht="24" customHeight="1" x14ac:dyDescent="0.2">
      <c r="A11842" s="213" t="str">
        <f t="shared" si="3551"/>
        <v/>
      </c>
      <c r="B11842" s="211" t="str">
        <f t="shared" si="3552"/>
        <v/>
      </c>
      <c r="C11842" s="212"/>
      <c r="D11842" s="213" t="str">
        <f t="shared" si="3553"/>
        <v/>
      </c>
      <c r="E11842" s="214"/>
      <c r="F11842" s="215">
        <f t="shared" si="3554"/>
        <v>0</v>
      </c>
      <c r="G11842" s="281">
        <f t="shared" si="3555"/>
        <v>0</v>
      </c>
    </row>
    <row r="11843" spans="1:7" s="218" customFormat="1" ht="24" customHeight="1" x14ac:dyDescent="0.2">
      <c r="A11843" s="213" t="str">
        <f t="shared" si="3551"/>
        <v/>
      </c>
      <c r="B11843" s="211" t="str">
        <f t="shared" si="3552"/>
        <v/>
      </c>
      <c r="C11843" s="212"/>
      <c r="D11843" s="213" t="str">
        <f t="shared" si="3553"/>
        <v/>
      </c>
      <c r="E11843" s="214"/>
      <c r="F11843" s="215">
        <f t="shared" si="3554"/>
        <v>0</v>
      </c>
      <c r="G11843" s="281">
        <f t="shared" si="3555"/>
        <v>0</v>
      </c>
    </row>
    <row r="11844" spans="1:7" s="218" customFormat="1" ht="24" customHeight="1" x14ac:dyDescent="0.2">
      <c r="A11844" s="213" t="str">
        <f t="shared" si="3551"/>
        <v/>
      </c>
      <c r="B11844" s="211" t="str">
        <f t="shared" si="3552"/>
        <v/>
      </c>
      <c r="C11844" s="212"/>
      <c r="D11844" s="213" t="str">
        <f t="shared" si="3553"/>
        <v/>
      </c>
      <c r="E11844" s="214"/>
      <c r="F11844" s="215">
        <f t="shared" si="3554"/>
        <v>0</v>
      </c>
      <c r="G11844" s="281">
        <f t="shared" si="3555"/>
        <v>0</v>
      </c>
    </row>
    <row r="11845" spans="1:7" s="218" customFormat="1" ht="24" customHeight="1" x14ac:dyDescent="0.2">
      <c r="A11845" s="213" t="str">
        <f t="shared" si="3551"/>
        <v/>
      </c>
      <c r="B11845" s="211" t="str">
        <f t="shared" si="3552"/>
        <v/>
      </c>
      <c r="C11845" s="212"/>
      <c r="D11845" s="213" t="str">
        <f t="shared" si="3553"/>
        <v/>
      </c>
      <c r="E11845" s="214"/>
      <c r="F11845" s="215">
        <f t="shared" si="3554"/>
        <v>0</v>
      </c>
      <c r="G11845" s="281">
        <f t="shared" si="3555"/>
        <v>0</v>
      </c>
    </row>
    <row r="11846" spans="1:7" s="218" customFormat="1" ht="24" customHeight="1" x14ac:dyDescent="0.2">
      <c r="A11846" s="213" t="str">
        <f t="shared" si="3551"/>
        <v/>
      </c>
      <c r="B11846" s="211" t="str">
        <f t="shared" si="3552"/>
        <v/>
      </c>
      <c r="C11846" s="212"/>
      <c r="D11846" s="213" t="str">
        <f t="shared" si="3553"/>
        <v/>
      </c>
      <c r="E11846" s="214"/>
      <c r="F11846" s="215">
        <f t="shared" si="3554"/>
        <v>0</v>
      </c>
      <c r="G11846" s="281">
        <f t="shared" si="3555"/>
        <v>0</v>
      </c>
    </row>
    <row r="11847" spans="1:7" ht="24" customHeight="1" x14ac:dyDescent="0.2">
      <c r="A11847" s="285"/>
      <c r="B11847" s="101"/>
      <c r="C11847" s="95"/>
      <c r="D11847" s="101"/>
      <c r="E11847" s="102"/>
      <c r="F11847" s="268" t="s">
        <v>33</v>
      </c>
      <c r="G11847" s="283">
        <f>SUBTOTAL(9,G11838:G11846)</f>
        <v>0</v>
      </c>
    </row>
    <row r="11848" spans="1:7" ht="24" customHeight="1" x14ac:dyDescent="0.2">
      <c r="A11848" s="286"/>
      <c r="B11848" s="101"/>
      <c r="C11848" s="95"/>
      <c r="D11848" s="101"/>
      <c r="E11848" s="102"/>
      <c r="F11848" s="103"/>
      <c r="G11848" s="284"/>
    </row>
    <row r="11849" spans="1:7" ht="24" customHeight="1" x14ac:dyDescent="0.2">
      <c r="A11849" s="287" t="str">
        <f>B11807</f>
        <v/>
      </c>
      <c r="B11849" s="288" t="str">
        <f>C11807</f>
        <v/>
      </c>
      <c r="C11849" s="109"/>
      <c r="D11849" s="109" t="s">
        <v>34</v>
      </c>
      <c r="E11849" s="110"/>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7" t="str">
        <f>Comitente</f>
        <v>CA.ME. SAN JUAN SOCIEDAD DEL ESTADO</v>
      </c>
      <c r="C11852" s="92"/>
      <c r="D11852" s="98"/>
      <c r="E11852" s="98"/>
      <c r="F11852" s="99"/>
      <c r="G11852" s="273"/>
    </row>
    <row r="11853" spans="1:7" ht="24" customHeight="1" x14ac:dyDescent="0.2">
      <c r="A11853" s="272" t="s">
        <v>603</v>
      </c>
      <c r="B11853" s="97">
        <f>Contratista</f>
        <v>0</v>
      </c>
      <c r="C11853" s="93"/>
      <c r="D11853" s="93"/>
      <c r="E11853" s="93"/>
      <c r="F11853" s="100"/>
      <c r="G11853" s="274"/>
    </row>
    <row r="11854" spans="1:7" ht="24" customHeight="1" x14ac:dyDescent="0.2">
      <c r="A11854" s="272" t="s">
        <v>24</v>
      </c>
      <c r="B11854" s="97" t="str">
        <f>Obra</f>
        <v>CIERRE PERIMETRAL - OBRA CIVIL Ca.Me. SAN JUAN S.E.</v>
      </c>
      <c r="C11854" s="93"/>
      <c r="D11854" s="93"/>
      <c r="E11854" s="93"/>
      <c r="F11854" s="100" t="s">
        <v>38</v>
      </c>
      <c r="G11854" s="275">
        <f>Fecha_Base</f>
        <v>44711</v>
      </c>
    </row>
    <row r="11855" spans="1:7" ht="24" customHeight="1" x14ac:dyDescent="0.2">
      <c r="A11855" s="276" t="s">
        <v>601</v>
      </c>
      <c r="B11855" s="94" t="str">
        <f>Ubicación</f>
        <v>DEPARTAMENTO SARMIENTO</v>
      </c>
      <c r="C11855" s="94"/>
      <c r="D11855" s="101"/>
      <c r="E11855" s="102"/>
      <c r="F11855" s="103"/>
      <c r="G11855" s="277"/>
    </row>
    <row r="11856" spans="1:7" ht="24" customHeight="1" x14ac:dyDescent="0.2">
      <c r="A11856" s="276" t="s">
        <v>39</v>
      </c>
      <c r="B11856" s="104" t="str">
        <f>IFERROR(VALUE(LEFT(B11857,FIND(".",B11857)-1)),"")</f>
        <v/>
      </c>
      <c r="C11856" s="95" t="str">
        <f>IFERROR(VLOOKUP(B11856,Tabla_CyP,2,FALSE),"")</f>
        <v/>
      </c>
      <c r="D11856" s="95"/>
      <c r="E11856" s="102"/>
      <c r="F11856" s="103"/>
      <c r="G11856" s="277"/>
    </row>
    <row r="11857" spans="1:123" ht="24" customHeight="1" x14ac:dyDescent="0.2">
      <c r="A11857" s="276" t="s">
        <v>25</v>
      </c>
      <c r="B11857" s="105" t="str">
        <f>IFERROR(VLOOKUP(COUNTIF($A$1:A11857,"ANALISIS DE PRECIOS"),Tabla_NumeroItem,2,FALSE),"")</f>
        <v/>
      </c>
      <c r="C11857" s="95" t="str">
        <f>IFERROR(VLOOKUP(B11857,Tabla_CyP,2,FALSE),"")</f>
        <v/>
      </c>
      <c r="D11857" s="101"/>
      <c r="E11857" s="102"/>
      <c r="F11857" s="100" t="s">
        <v>26</v>
      </c>
      <c r="G11857" s="278" t="str">
        <f>IFERROR(VLOOKUP(B11857,Tabla_CyP,4,FALSE),"")</f>
        <v/>
      </c>
    </row>
    <row r="11858" spans="1:123" ht="24" customHeight="1" x14ac:dyDescent="0.2">
      <c r="A11858" s="276"/>
      <c r="B11858" s="94"/>
      <c r="C11858" s="95"/>
      <c r="D11858" s="101"/>
      <c r="E11858" s="102"/>
      <c r="F11858" s="103"/>
      <c r="G11858" s="277"/>
    </row>
    <row r="11859" spans="1:123" ht="24" customHeight="1" x14ac:dyDescent="0.2">
      <c r="A11859" s="378" t="s">
        <v>507</v>
      </c>
      <c r="B11859" s="379"/>
      <c r="C11859" s="380" t="s">
        <v>0</v>
      </c>
      <c r="D11859" s="380" t="s">
        <v>27</v>
      </c>
      <c r="E11859" s="386" t="s">
        <v>28</v>
      </c>
      <c r="F11859" s="388" t="s">
        <v>29</v>
      </c>
      <c r="G11859" s="388" t="s">
        <v>30</v>
      </c>
    </row>
    <row r="11860" spans="1:123" s="107" customFormat="1" ht="24" customHeight="1" x14ac:dyDescent="0.2">
      <c r="A11860" s="106" t="s">
        <v>508</v>
      </c>
      <c r="B11860" s="106" t="s">
        <v>509</v>
      </c>
      <c r="C11860" s="381"/>
      <c r="D11860" s="381"/>
      <c r="E11860" s="387"/>
      <c r="F11860" s="389"/>
      <c r="G11860" s="389"/>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customHeight="1" x14ac:dyDescent="0.2">
      <c r="A11861" s="279"/>
      <c r="B11861" s="108"/>
      <c r="C11861" s="267" t="s">
        <v>604</v>
      </c>
      <c r="D11861" s="109"/>
      <c r="E11861" s="110"/>
      <c r="F11861" s="111"/>
      <c r="G11861" s="280"/>
    </row>
    <row r="11862" spans="1:123" s="218" customFormat="1"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1">
        <f>ROUND(E11862*F11862,2)</f>
        <v>0</v>
      </c>
    </row>
    <row r="11863" spans="1:123" s="218" customFormat="1"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1">
        <f t="shared" ref="G11863:G11875" si="3560">ROUND(E11863*F11863,2)</f>
        <v>0</v>
      </c>
    </row>
    <row r="11864" spans="1:123" s="218" customFormat="1" ht="24" customHeight="1" x14ac:dyDescent="0.2">
      <c r="A11864" s="213" t="str">
        <f t="shared" si="3556"/>
        <v/>
      </c>
      <c r="B11864" s="211" t="str">
        <f t="shared" si="3559"/>
        <v/>
      </c>
      <c r="C11864" s="212"/>
      <c r="D11864" s="213" t="str">
        <f t="shared" si="3557"/>
        <v/>
      </c>
      <c r="E11864" s="214"/>
      <c r="F11864" s="215">
        <f t="shared" si="3558"/>
        <v>0</v>
      </c>
      <c r="G11864" s="281">
        <f t="shared" si="3560"/>
        <v>0</v>
      </c>
    </row>
    <row r="11865" spans="1:123" s="218" customFormat="1" ht="24" customHeight="1" x14ac:dyDescent="0.2">
      <c r="A11865" s="213" t="str">
        <f t="shared" si="3556"/>
        <v/>
      </c>
      <c r="B11865" s="211" t="str">
        <f t="shared" si="3559"/>
        <v/>
      </c>
      <c r="C11865" s="212"/>
      <c r="D11865" s="213" t="str">
        <f t="shared" si="3557"/>
        <v/>
      </c>
      <c r="E11865" s="214"/>
      <c r="F11865" s="215">
        <f t="shared" si="3558"/>
        <v>0</v>
      </c>
      <c r="G11865" s="281">
        <f t="shared" si="3560"/>
        <v>0</v>
      </c>
    </row>
    <row r="11866" spans="1:123" s="218" customFormat="1" ht="24" customHeight="1" x14ac:dyDescent="0.2">
      <c r="A11866" s="213" t="str">
        <f t="shared" si="3556"/>
        <v/>
      </c>
      <c r="B11866" s="211" t="str">
        <f t="shared" si="3559"/>
        <v/>
      </c>
      <c r="C11866" s="212"/>
      <c r="D11866" s="213" t="str">
        <f t="shared" si="3557"/>
        <v/>
      </c>
      <c r="E11866" s="214"/>
      <c r="F11866" s="215">
        <f t="shared" si="3558"/>
        <v>0</v>
      </c>
      <c r="G11866" s="281">
        <f t="shared" si="3560"/>
        <v>0</v>
      </c>
    </row>
    <row r="11867" spans="1:123" s="218" customFormat="1" ht="24" customHeight="1" x14ac:dyDescent="0.2">
      <c r="A11867" s="213" t="str">
        <f t="shared" si="3556"/>
        <v/>
      </c>
      <c r="B11867" s="211" t="str">
        <f t="shared" si="3559"/>
        <v/>
      </c>
      <c r="C11867" s="212"/>
      <c r="D11867" s="213" t="str">
        <f t="shared" si="3557"/>
        <v/>
      </c>
      <c r="E11867" s="214"/>
      <c r="F11867" s="215">
        <f t="shared" si="3558"/>
        <v>0</v>
      </c>
      <c r="G11867" s="281">
        <f t="shared" si="3560"/>
        <v>0</v>
      </c>
    </row>
    <row r="11868" spans="1:123" s="218" customFormat="1" ht="24" customHeight="1" x14ac:dyDescent="0.2">
      <c r="A11868" s="213" t="str">
        <f t="shared" si="3556"/>
        <v/>
      </c>
      <c r="B11868" s="211" t="str">
        <f t="shared" si="3559"/>
        <v/>
      </c>
      <c r="C11868" s="212"/>
      <c r="D11868" s="213" t="str">
        <f t="shared" si="3557"/>
        <v/>
      </c>
      <c r="E11868" s="214"/>
      <c r="F11868" s="215">
        <f t="shared" si="3558"/>
        <v>0</v>
      </c>
      <c r="G11868" s="281">
        <f t="shared" si="3560"/>
        <v>0</v>
      </c>
    </row>
    <row r="11869" spans="1:123" s="218" customFormat="1" ht="24" customHeight="1" x14ac:dyDescent="0.2">
      <c r="A11869" s="213" t="str">
        <f t="shared" si="3556"/>
        <v/>
      </c>
      <c r="B11869" s="211" t="str">
        <f t="shared" si="3559"/>
        <v/>
      </c>
      <c r="C11869" s="212"/>
      <c r="D11869" s="213" t="str">
        <f t="shared" si="3557"/>
        <v/>
      </c>
      <c r="E11869" s="214"/>
      <c r="F11869" s="215">
        <f t="shared" si="3558"/>
        <v>0</v>
      </c>
      <c r="G11869" s="281">
        <f t="shared" si="3560"/>
        <v>0</v>
      </c>
    </row>
    <row r="11870" spans="1:123" s="218" customFormat="1" ht="24" customHeight="1" x14ac:dyDescent="0.2">
      <c r="A11870" s="213" t="str">
        <f t="shared" si="3556"/>
        <v/>
      </c>
      <c r="B11870" s="211" t="str">
        <f t="shared" si="3559"/>
        <v/>
      </c>
      <c r="C11870" s="212"/>
      <c r="D11870" s="213" t="str">
        <f t="shared" si="3557"/>
        <v/>
      </c>
      <c r="E11870" s="214"/>
      <c r="F11870" s="215">
        <f t="shared" si="3558"/>
        <v>0</v>
      </c>
      <c r="G11870" s="281">
        <f t="shared" si="3560"/>
        <v>0</v>
      </c>
    </row>
    <row r="11871" spans="1:123" s="218" customFormat="1" ht="24" customHeight="1" x14ac:dyDescent="0.2">
      <c r="A11871" s="213" t="str">
        <f t="shared" si="3556"/>
        <v/>
      </c>
      <c r="B11871" s="211" t="str">
        <f t="shared" si="3559"/>
        <v/>
      </c>
      <c r="C11871" s="212"/>
      <c r="D11871" s="213" t="str">
        <f t="shared" si="3557"/>
        <v/>
      </c>
      <c r="E11871" s="214"/>
      <c r="F11871" s="215">
        <f t="shared" si="3558"/>
        <v>0</v>
      </c>
      <c r="G11871" s="281">
        <f t="shared" si="3560"/>
        <v>0</v>
      </c>
    </row>
    <row r="11872" spans="1:123" s="218" customFormat="1" ht="24" customHeight="1" x14ac:dyDescent="0.2">
      <c r="A11872" s="213" t="str">
        <f t="shared" si="3556"/>
        <v/>
      </c>
      <c r="B11872" s="211" t="str">
        <f t="shared" si="3559"/>
        <v/>
      </c>
      <c r="C11872" s="212"/>
      <c r="D11872" s="213" t="str">
        <f t="shared" si="3557"/>
        <v/>
      </c>
      <c r="E11872" s="214"/>
      <c r="F11872" s="215">
        <f t="shared" si="3558"/>
        <v>0</v>
      </c>
      <c r="G11872" s="281">
        <f t="shared" si="3560"/>
        <v>0</v>
      </c>
    </row>
    <row r="11873" spans="1:7" s="218" customFormat="1" ht="24" customHeight="1" x14ac:dyDescent="0.2">
      <c r="A11873" s="213" t="str">
        <f t="shared" si="3556"/>
        <v/>
      </c>
      <c r="B11873" s="211" t="str">
        <f t="shared" si="3559"/>
        <v/>
      </c>
      <c r="C11873" s="212"/>
      <c r="D11873" s="213" t="str">
        <f t="shared" si="3557"/>
        <v/>
      </c>
      <c r="E11873" s="214"/>
      <c r="F11873" s="215">
        <f t="shared" si="3558"/>
        <v>0</v>
      </c>
      <c r="G11873" s="281">
        <f t="shared" si="3560"/>
        <v>0</v>
      </c>
    </row>
    <row r="11874" spans="1:7" s="218" customFormat="1" ht="24" customHeight="1" x14ac:dyDescent="0.2">
      <c r="A11874" s="213" t="str">
        <f t="shared" si="3556"/>
        <v/>
      </c>
      <c r="B11874" s="211" t="str">
        <f t="shared" si="3559"/>
        <v/>
      </c>
      <c r="C11874" s="212"/>
      <c r="D11874" s="213" t="str">
        <f t="shared" si="3557"/>
        <v/>
      </c>
      <c r="E11874" s="214"/>
      <c r="F11874" s="215">
        <f t="shared" si="3558"/>
        <v>0</v>
      </c>
      <c r="G11874" s="281">
        <f t="shared" si="3560"/>
        <v>0</v>
      </c>
    </row>
    <row r="11875" spans="1:7" s="218" customFormat="1" ht="24" customHeight="1" x14ac:dyDescent="0.2">
      <c r="A11875" s="213" t="str">
        <f t="shared" si="3556"/>
        <v/>
      </c>
      <c r="B11875" s="211" t="str">
        <f t="shared" si="3559"/>
        <v/>
      </c>
      <c r="C11875" s="212"/>
      <c r="D11875" s="213" t="str">
        <f t="shared" si="3557"/>
        <v/>
      </c>
      <c r="E11875" s="214"/>
      <c r="F11875" s="216">
        <f t="shared" si="3558"/>
        <v>0</v>
      </c>
      <c r="G11875" s="281">
        <f t="shared" si="3560"/>
        <v>0</v>
      </c>
    </row>
    <row r="11876" spans="1:7" ht="24" customHeight="1" x14ac:dyDescent="0.2">
      <c r="A11876" s="282"/>
      <c r="B11876" s="95"/>
      <c r="C11876" s="95"/>
      <c r="D11876" s="101"/>
      <c r="E11876" s="102"/>
      <c r="F11876" s="268" t="s">
        <v>31</v>
      </c>
      <c r="G11876" s="283">
        <f>SUBTOTAL(9,G11862:G11875)</f>
        <v>0</v>
      </c>
    </row>
    <row r="11877" spans="1:7" ht="24" customHeight="1" x14ac:dyDescent="0.2">
      <c r="A11877" s="282"/>
      <c r="B11877" s="95"/>
      <c r="C11877" s="266" t="s">
        <v>605</v>
      </c>
      <c r="D11877" s="101"/>
      <c r="E11877" s="102"/>
      <c r="F11877" s="103"/>
      <c r="G11877" s="284"/>
    </row>
    <row r="11878" spans="1:7" s="218" customFormat="1"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1">
        <f>ROUND(E11878*F11878,2)</f>
        <v>0</v>
      </c>
    </row>
    <row r="11879" spans="1:7" s="218" customFormat="1" ht="24" customHeight="1" x14ac:dyDescent="0.2">
      <c r="A11879" s="213" t="str">
        <f t="shared" si="3561"/>
        <v/>
      </c>
      <c r="B11879" s="211">
        <f t="shared" si="3562"/>
        <v>0</v>
      </c>
      <c r="C11879" s="212"/>
      <c r="D11879" s="213" t="str">
        <f t="shared" si="3563"/>
        <v/>
      </c>
      <c r="E11879" s="214"/>
      <c r="F11879" s="217">
        <f t="shared" si="3564"/>
        <v>0</v>
      </c>
      <c r="G11879" s="281">
        <f>ROUND(E11879*F11879,2)</f>
        <v>0</v>
      </c>
    </row>
    <row r="11880" spans="1:7" s="218" customFormat="1" ht="24" customHeight="1" x14ac:dyDescent="0.2">
      <c r="A11880" s="213" t="str">
        <f t="shared" si="3561"/>
        <v/>
      </c>
      <c r="B11880" s="211">
        <f t="shared" si="3562"/>
        <v>0</v>
      </c>
      <c r="C11880" s="212"/>
      <c r="D11880" s="213" t="str">
        <f t="shared" si="3563"/>
        <v/>
      </c>
      <c r="E11880" s="214"/>
      <c r="F11880" s="217">
        <f t="shared" si="3564"/>
        <v>0</v>
      </c>
      <c r="G11880" s="281">
        <f t="shared" ref="G11880:G11885" si="3565">ROUND(E11880*F11880,2)</f>
        <v>0</v>
      </c>
    </row>
    <row r="11881" spans="1:7" s="218" customFormat="1" ht="24" customHeight="1" x14ac:dyDescent="0.2">
      <c r="A11881" s="213" t="str">
        <f t="shared" si="3561"/>
        <v/>
      </c>
      <c r="B11881" s="211">
        <f t="shared" si="3562"/>
        <v>0</v>
      </c>
      <c r="C11881" s="212"/>
      <c r="D11881" s="213" t="str">
        <f t="shared" si="3563"/>
        <v/>
      </c>
      <c r="E11881" s="214"/>
      <c r="F11881" s="217">
        <f t="shared" si="3564"/>
        <v>0</v>
      </c>
      <c r="G11881" s="281">
        <f t="shared" si="3565"/>
        <v>0</v>
      </c>
    </row>
    <row r="11882" spans="1:7" s="218" customFormat="1" ht="24" customHeight="1" x14ac:dyDescent="0.2">
      <c r="A11882" s="213" t="str">
        <f t="shared" si="3561"/>
        <v/>
      </c>
      <c r="B11882" s="211">
        <f t="shared" si="3562"/>
        <v>0</v>
      </c>
      <c r="C11882" s="212"/>
      <c r="D11882" s="213" t="str">
        <f t="shared" si="3563"/>
        <v/>
      </c>
      <c r="E11882" s="214"/>
      <c r="F11882" s="215">
        <f t="shared" si="3564"/>
        <v>0</v>
      </c>
      <c r="G11882" s="281">
        <f t="shared" si="3565"/>
        <v>0</v>
      </c>
    </row>
    <row r="11883" spans="1:7" s="218" customFormat="1" ht="24" customHeight="1" x14ac:dyDescent="0.2">
      <c r="A11883" s="213" t="str">
        <f t="shared" si="3561"/>
        <v/>
      </c>
      <c r="B11883" s="211">
        <f t="shared" si="3562"/>
        <v>0</v>
      </c>
      <c r="C11883" s="212"/>
      <c r="D11883" s="213" t="str">
        <f t="shared" si="3563"/>
        <v/>
      </c>
      <c r="E11883" s="214"/>
      <c r="F11883" s="215">
        <f t="shared" si="3564"/>
        <v>0</v>
      </c>
      <c r="G11883" s="281">
        <f t="shared" si="3565"/>
        <v>0</v>
      </c>
    </row>
    <row r="11884" spans="1:7" s="218" customFormat="1" ht="24" customHeight="1" x14ac:dyDescent="0.2">
      <c r="A11884" s="213" t="str">
        <f t="shared" si="3561"/>
        <v/>
      </c>
      <c r="B11884" s="211">
        <f t="shared" si="3562"/>
        <v>0</v>
      </c>
      <c r="C11884" s="212"/>
      <c r="D11884" s="213" t="str">
        <f t="shared" si="3563"/>
        <v/>
      </c>
      <c r="E11884" s="214"/>
      <c r="F11884" s="215">
        <f t="shared" si="3564"/>
        <v>0</v>
      </c>
      <c r="G11884" s="281">
        <f t="shared" si="3565"/>
        <v>0</v>
      </c>
    </row>
    <row r="11885" spans="1:7" s="218" customFormat="1" ht="24" customHeight="1" x14ac:dyDescent="0.2">
      <c r="A11885" s="213" t="str">
        <f t="shared" si="3561"/>
        <v/>
      </c>
      <c r="B11885" s="211">
        <f t="shared" si="3562"/>
        <v>0</v>
      </c>
      <c r="C11885" s="212"/>
      <c r="D11885" s="213" t="str">
        <f t="shared" si="3563"/>
        <v/>
      </c>
      <c r="E11885" s="214"/>
      <c r="F11885" s="215">
        <f t="shared" si="3564"/>
        <v>0</v>
      </c>
      <c r="G11885" s="281">
        <f t="shared" si="3565"/>
        <v>0</v>
      </c>
    </row>
    <row r="11886" spans="1:7" ht="24" customHeight="1" x14ac:dyDescent="0.2">
      <c r="A11886" s="282"/>
      <c r="B11886" s="95"/>
      <c r="C11886" s="95"/>
      <c r="D11886" s="101"/>
      <c r="E11886" s="102"/>
      <c r="F11886" s="268" t="s">
        <v>32</v>
      </c>
      <c r="G11886" s="283">
        <f>SUBTOTAL(9,G11878:G11885)</f>
        <v>0</v>
      </c>
    </row>
    <row r="11887" spans="1:7" ht="24" customHeight="1" x14ac:dyDescent="0.2">
      <c r="A11887" s="282"/>
      <c r="B11887" s="95"/>
      <c r="C11887" s="266" t="s">
        <v>606</v>
      </c>
      <c r="D11887" s="101"/>
      <c r="E11887" s="102"/>
      <c r="F11887" s="103"/>
      <c r="G11887" s="284"/>
    </row>
    <row r="11888" spans="1:7" s="218" customFormat="1"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1">
        <f t="shared" ref="G11888:G11896" si="3570">ROUND(E11888*F11888,2)</f>
        <v>0</v>
      </c>
    </row>
    <row r="11889" spans="1:7" s="218" customFormat="1" ht="24" customHeight="1" x14ac:dyDescent="0.2">
      <c r="A11889" s="213" t="str">
        <f t="shared" si="3566"/>
        <v/>
      </c>
      <c r="B11889" s="211" t="str">
        <f t="shared" si="3567"/>
        <v/>
      </c>
      <c r="C11889" s="212"/>
      <c r="D11889" s="213" t="str">
        <f t="shared" si="3568"/>
        <v/>
      </c>
      <c r="E11889" s="214"/>
      <c r="F11889" s="215">
        <f t="shared" si="3569"/>
        <v>0</v>
      </c>
      <c r="G11889" s="281">
        <f t="shared" si="3570"/>
        <v>0</v>
      </c>
    </row>
    <row r="11890" spans="1:7" s="218" customFormat="1" ht="24" customHeight="1" x14ac:dyDescent="0.2">
      <c r="A11890" s="213" t="str">
        <f t="shared" si="3566"/>
        <v/>
      </c>
      <c r="B11890" s="211" t="str">
        <f t="shared" si="3567"/>
        <v/>
      </c>
      <c r="C11890" s="212"/>
      <c r="D11890" s="213" t="str">
        <f t="shared" si="3568"/>
        <v/>
      </c>
      <c r="E11890" s="214"/>
      <c r="F11890" s="215">
        <f t="shared" si="3569"/>
        <v>0</v>
      </c>
      <c r="G11890" s="281">
        <f t="shared" si="3570"/>
        <v>0</v>
      </c>
    </row>
    <row r="11891" spans="1:7" s="218" customFormat="1" ht="24" customHeight="1" x14ac:dyDescent="0.2">
      <c r="A11891" s="213" t="str">
        <f t="shared" si="3566"/>
        <v/>
      </c>
      <c r="B11891" s="211" t="str">
        <f t="shared" si="3567"/>
        <v/>
      </c>
      <c r="C11891" s="212"/>
      <c r="D11891" s="213" t="str">
        <f t="shared" si="3568"/>
        <v/>
      </c>
      <c r="E11891" s="214"/>
      <c r="F11891" s="215">
        <f t="shared" si="3569"/>
        <v>0</v>
      </c>
      <c r="G11891" s="281">
        <f t="shared" si="3570"/>
        <v>0</v>
      </c>
    </row>
    <row r="11892" spans="1:7" s="218" customFormat="1" ht="24" customHeight="1" x14ac:dyDescent="0.2">
      <c r="A11892" s="213" t="str">
        <f t="shared" si="3566"/>
        <v/>
      </c>
      <c r="B11892" s="211" t="str">
        <f t="shared" si="3567"/>
        <v/>
      </c>
      <c r="C11892" s="212"/>
      <c r="D11892" s="213" t="str">
        <f t="shared" si="3568"/>
        <v/>
      </c>
      <c r="E11892" s="214"/>
      <c r="F11892" s="215">
        <f t="shared" si="3569"/>
        <v>0</v>
      </c>
      <c r="G11892" s="281">
        <f t="shared" si="3570"/>
        <v>0</v>
      </c>
    </row>
    <row r="11893" spans="1:7" s="218" customFormat="1" ht="24" customHeight="1" x14ac:dyDescent="0.2">
      <c r="A11893" s="213" t="str">
        <f t="shared" si="3566"/>
        <v/>
      </c>
      <c r="B11893" s="211" t="str">
        <f t="shared" si="3567"/>
        <v/>
      </c>
      <c r="C11893" s="212"/>
      <c r="D11893" s="213" t="str">
        <f t="shared" si="3568"/>
        <v/>
      </c>
      <c r="E11893" s="214"/>
      <c r="F11893" s="215">
        <f t="shared" si="3569"/>
        <v>0</v>
      </c>
      <c r="G11893" s="281">
        <f t="shared" si="3570"/>
        <v>0</v>
      </c>
    </row>
    <row r="11894" spans="1:7" s="218" customFormat="1" ht="24" customHeight="1" x14ac:dyDescent="0.2">
      <c r="A11894" s="213" t="str">
        <f t="shared" si="3566"/>
        <v/>
      </c>
      <c r="B11894" s="211" t="str">
        <f t="shared" si="3567"/>
        <v/>
      </c>
      <c r="C11894" s="212"/>
      <c r="D11894" s="213" t="str">
        <f t="shared" si="3568"/>
        <v/>
      </c>
      <c r="E11894" s="214"/>
      <c r="F11894" s="215">
        <f t="shared" si="3569"/>
        <v>0</v>
      </c>
      <c r="G11894" s="281">
        <f t="shared" si="3570"/>
        <v>0</v>
      </c>
    </row>
    <row r="11895" spans="1:7" s="218" customFormat="1" ht="24" customHeight="1" x14ac:dyDescent="0.2">
      <c r="A11895" s="213" t="str">
        <f t="shared" si="3566"/>
        <v/>
      </c>
      <c r="B11895" s="211" t="str">
        <f t="shared" si="3567"/>
        <v/>
      </c>
      <c r="C11895" s="212"/>
      <c r="D11895" s="213" t="str">
        <f t="shared" si="3568"/>
        <v/>
      </c>
      <c r="E11895" s="214"/>
      <c r="F11895" s="215">
        <f t="shared" si="3569"/>
        <v>0</v>
      </c>
      <c r="G11895" s="281">
        <f t="shared" si="3570"/>
        <v>0</v>
      </c>
    </row>
    <row r="11896" spans="1:7" s="218" customFormat="1" ht="24" customHeight="1" x14ac:dyDescent="0.2">
      <c r="A11896" s="213" t="str">
        <f t="shared" si="3566"/>
        <v/>
      </c>
      <c r="B11896" s="211" t="str">
        <f t="shared" si="3567"/>
        <v/>
      </c>
      <c r="C11896" s="212"/>
      <c r="D11896" s="213" t="str">
        <f t="shared" si="3568"/>
        <v/>
      </c>
      <c r="E11896" s="214"/>
      <c r="F11896" s="215">
        <f t="shared" si="3569"/>
        <v>0</v>
      </c>
      <c r="G11896" s="281">
        <f t="shared" si="3570"/>
        <v>0</v>
      </c>
    </row>
    <row r="11897" spans="1:7" ht="24" customHeight="1" x14ac:dyDescent="0.2">
      <c r="A11897" s="285"/>
      <c r="B11897" s="101"/>
      <c r="C11897" s="95"/>
      <c r="D11897" s="101"/>
      <c r="E11897" s="102"/>
      <c r="F11897" s="268" t="s">
        <v>33</v>
      </c>
      <c r="G11897" s="283">
        <f>SUBTOTAL(9,G11888:G11896)</f>
        <v>0</v>
      </c>
    </row>
    <row r="11898" spans="1:7" ht="24" customHeight="1" x14ac:dyDescent="0.2">
      <c r="A11898" s="286"/>
      <c r="B11898" s="101"/>
      <c r="C11898" s="95"/>
      <c r="D11898" s="101"/>
      <c r="E11898" s="102"/>
      <c r="F11898" s="103"/>
      <c r="G11898" s="284"/>
    </row>
    <row r="11899" spans="1:7" ht="24" customHeight="1" x14ac:dyDescent="0.2">
      <c r="A11899" s="287" t="str">
        <f>B11857</f>
        <v/>
      </c>
      <c r="B11899" s="288" t="str">
        <f>C11857</f>
        <v/>
      </c>
      <c r="C11899" s="109"/>
      <c r="D11899" s="109" t="s">
        <v>34</v>
      </c>
      <c r="E11899" s="110"/>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7" t="str">
        <f>Comitente</f>
        <v>CA.ME. SAN JUAN SOCIEDAD DEL ESTADO</v>
      </c>
      <c r="C11902" s="92"/>
      <c r="D11902" s="98"/>
      <c r="E11902" s="98"/>
      <c r="F11902" s="99"/>
      <c r="G11902" s="273"/>
    </row>
    <row r="11903" spans="1:7" ht="24" customHeight="1" x14ac:dyDescent="0.2">
      <c r="A11903" s="272" t="s">
        <v>603</v>
      </c>
      <c r="B11903" s="97">
        <f>Contratista</f>
        <v>0</v>
      </c>
      <c r="C11903" s="93"/>
      <c r="D11903" s="93"/>
      <c r="E11903" s="93"/>
      <c r="F11903" s="100"/>
      <c r="G11903" s="274"/>
    </row>
    <row r="11904" spans="1:7" ht="24" customHeight="1" x14ac:dyDescent="0.2">
      <c r="A11904" s="272" t="s">
        <v>24</v>
      </c>
      <c r="B11904" s="97" t="str">
        <f>Obra</f>
        <v>CIERRE PERIMETRAL - OBRA CIVIL Ca.Me. SAN JUAN S.E.</v>
      </c>
      <c r="C11904" s="93"/>
      <c r="D11904" s="93"/>
      <c r="E11904" s="93"/>
      <c r="F11904" s="100" t="s">
        <v>38</v>
      </c>
      <c r="G11904" s="275">
        <f>Fecha_Base</f>
        <v>44711</v>
      </c>
    </row>
    <row r="11905" spans="1:123" ht="24" customHeight="1" x14ac:dyDescent="0.2">
      <c r="A11905" s="276" t="s">
        <v>601</v>
      </c>
      <c r="B11905" s="94" t="str">
        <f>Ubicación</f>
        <v>DEPARTAMENTO SARMIENTO</v>
      </c>
      <c r="C11905" s="94"/>
      <c r="D11905" s="101"/>
      <c r="E11905" s="102"/>
      <c r="F11905" s="103"/>
      <c r="G11905" s="277"/>
    </row>
    <row r="11906" spans="1:123" ht="24" customHeight="1" x14ac:dyDescent="0.2">
      <c r="A11906" s="276" t="s">
        <v>39</v>
      </c>
      <c r="B11906" s="104" t="str">
        <f>IFERROR(VALUE(LEFT(B11907,FIND(".",B11907)-1)),"")</f>
        <v/>
      </c>
      <c r="C11906" s="95" t="str">
        <f>IFERROR(VLOOKUP(B11906,Tabla_CyP,2,FALSE),"")</f>
        <v/>
      </c>
      <c r="D11906" s="95"/>
      <c r="E11906" s="102"/>
      <c r="F11906" s="103"/>
      <c r="G11906" s="277"/>
    </row>
    <row r="11907" spans="1:123" ht="24" customHeight="1" x14ac:dyDescent="0.2">
      <c r="A11907" s="276" t="s">
        <v>25</v>
      </c>
      <c r="B11907" s="105" t="str">
        <f>IFERROR(VLOOKUP(COUNTIF($A$1:A11907,"ANALISIS DE PRECIOS"),Tabla_NumeroItem,2,FALSE),"")</f>
        <v/>
      </c>
      <c r="C11907" s="95" t="str">
        <f>IFERROR(VLOOKUP(B11907,Tabla_CyP,2,FALSE),"")</f>
        <v/>
      </c>
      <c r="D11907" s="101"/>
      <c r="E11907" s="102"/>
      <c r="F11907" s="100" t="s">
        <v>26</v>
      </c>
      <c r="G11907" s="278" t="str">
        <f>IFERROR(VLOOKUP(B11907,Tabla_CyP,4,FALSE),"")</f>
        <v/>
      </c>
    </row>
    <row r="11908" spans="1:123" ht="24" customHeight="1" x14ac:dyDescent="0.2">
      <c r="A11908" s="276"/>
      <c r="B11908" s="94"/>
      <c r="C11908" s="95"/>
      <c r="D11908" s="101"/>
      <c r="E11908" s="102"/>
      <c r="F11908" s="103"/>
      <c r="G11908" s="277"/>
    </row>
    <row r="11909" spans="1:123" ht="24" customHeight="1" x14ac:dyDescent="0.2">
      <c r="A11909" s="378" t="s">
        <v>507</v>
      </c>
      <c r="B11909" s="379"/>
      <c r="C11909" s="380" t="s">
        <v>0</v>
      </c>
      <c r="D11909" s="380" t="s">
        <v>27</v>
      </c>
      <c r="E11909" s="386" t="s">
        <v>28</v>
      </c>
      <c r="F11909" s="388" t="s">
        <v>29</v>
      </c>
      <c r="G11909" s="388" t="s">
        <v>30</v>
      </c>
    </row>
    <row r="11910" spans="1:123" s="107" customFormat="1" ht="24" customHeight="1" x14ac:dyDescent="0.2">
      <c r="A11910" s="106" t="s">
        <v>508</v>
      </c>
      <c r="B11910" s="106" t="s">
        <v>509</v>
      </c>
      <c r="C11910" s="381"/>
      <c r="D11910" s="381"/>
      <c r="E11910" s="387"/>
      <c r="F11910" s="389"/>
      <c r="G11910" s="389"/>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customHeight="1" x14ac:dyDescent="0.2">
      <c r="A11911" s="279"/>
      <c r="B11911" s="108"/>
      <c r="C11911" s="267" t="s">
        <v>604</v>
      </c>
      <c r="D11911" s="109"/>
      <c r="E11911" s="110"/>
      <c r="F11911" s="111"/>
      <c r="G11911" s="280"/>
    </row>
    <row r="11912" spans="1:123" s="218" customFormat="1"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1">
        <f>ROUND(E11912*F11912,2)</f>
        <v>0</v>
      </c>
    </row>
    <row r="11913" spans="1:123" s="218" customFormat="1"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1">
        <f t="shared" ref="G11913:G11925" si="3575">ROUND(E11913*F11913,2)</f>
        <v>0</v>
      </c>
    </row>
    <row r="11914" spans="1:123" s="218" customFormat="1" ht="24" customHeight="1" x14ac:dyDescent="0.2">
      <c r="A11914" s="213" t="str">
        <f t="shared" si="3571"/>
        <v/>
      </c>
      <c r="B11914" s="211" t="str">
        <f t="shared" si="3574"/>
        <v/>
      </c>
      <c r="C11914" s="212"/>
      <c r="D11914" s="213" t="str">
        <f t="shared" si="3572"/>
        <v/>
      </c>
      <c r="E11914" s="214"/>
      <c r="F11914" s="215">
        <f t="shared" si="3573"/>
        <v>0</v>
      </c>
      <c r="G11914" s="281">
        <f t="shared" si="3575"/>
        <v>0</v>
      </c>
    </row>
    <row r="11915" spans="1:123" s="218" customFormat="1" ht="24" customHeight="1" x14ac:dyDescent="0.2">
      <c r="A11915" s="213" t="str">
        <f t="shared" si="3571"/>
        <v/>
      </c>
      <c r="B11915" s="211" t="str">
        <f t="shared" si="3574"/>
        <v/>
      </c>
      <c r="C11915" s="212"/>
      <c r="D11915" s="213" t="str">
        <f t="shared" si="3572"/>
        <v/>
      </c>
      <c r="E11915" s="214"/>
      <c r="F11915" s="215">
        <f t="shared" si="3573"/>
        <v>0</v>
      </c>
      <c r="G11915" s="281">
        <f t="shared" si="3575"/>
        <v>0</v>
      </c>
    </row>
    <row r="11916" spans="1:123" s="218" customFormat="1" ht="24" customHeight="1" x14ac:dyDescent="0.2">
      <c r="A11916" s="213" t="str">
        <f t="shared" si="3571"/>
        <v/>
      </c>
      <c r="B11916" s="211" t="str">
        <f t="shared" si="3574"/>
        <v/>
      </c>
      <c r="C11916" s="212"/>
      <c r="D11916" s="213" t="str">
        <f t="shared" si="3572"/>
        <v/>
      </c>
      <c r="E11916" s="214"/>
      <c r="F11916" s="215">
        <f t="shared" si="3573"/>
        <v>0</v>
      </c>
      <c r="G11916" s="281">
        <f t="shared" si="3575"/>
        <v>0</v>
      </c>
    </row>
    <row r="11917" spans="1:123" s="218" customFormat="1" ht="24" customHeight="1" x14ac:dyDescent="0.2">
      <c r="A11917" s="213" t="str">
        <f t="shared" si="3571"/>
        <v/>
      </c>
      <c r="B11917" s="211" t="str">
        <f t="shared" si="3574"/>
        <v/>
      </c>
      <c r="C11917" s="212"/>
      <c r="D11917" s="213" t="str">
        <f t="shared" si="3572"/>
        <v/>
      </c>
      <c r="E11917" s="214"/>
      <c r="F11917" s="215">
        <f t="shared" si="3573"/>
        <v>0</v>
      </c>
      <c r="G11917" s="281">
        <f t="shared" si="3575"/>
        <v>0</v>
      </c>
    </row>
    <row r="11918" spans="1:123" s="218" customFormat="1" ht="24" customHeight="1" x14ac:dyDescent="0.2">
      <c r="A11918" s="213" t="str">
        <f t="shared" si="3571"/>
        <v/>
      </c>
      <c r="B11918" s="211" t="str">
        <f t="shared" si="3574"/>
        <v/>
      </c>
      <c r="C11918" s="212"/>
      <c r="D11918" s="213" t="str">
        <f t="shared" si="3572"/>
        <v/>
      </c>
      <c r="E11918" s="214"/>
      <c r="F11918" s="215">
        <f t="shared" si="3573"/>
        <v>0</v>
      </c>
      <c r="G11918" s="281">
        <f t="shared" si="3575"/>
        <v>0</v>
      </c>
    </row>
    <row r="11919" spans="1:123" s="218" customFormat="1" ht="24" customHeight="1" x14ac:dyDescent="0.2">
      <c r="A11919" s="213" t="str">
        <f t="shared" si="3571"/>
        <v/>
      </c>
      <c r="B11919" s="211" t="str">
        <f t="shared" si="3574"/>
        <v/>
      </c>
      <c r="C11919" s="212"/>
      <c r="D11919" s="213" t="str">
        <f t="shared" si="3572"/>
        <v/>
      </c>
      <c r="E11919" s="214"/>
      <c r="F11919" s="215">
        <f t="shared" si="3573"/>
        <v>0</v>
      </c>
      <c r="G11919" s="281">
        <f t="shared" si="3575"/>
        <v>0</v>
      </c>
    </row>
    <row r="11920" spans="1:123" s="218" customFormat="1" ht="24" customHeight="1" x14ac:dyDescent="0.2">
      <c r="A11920" s="213" t="str">
        <f t="shared" si="3571"/>
        <v/>
      </c>
      <c r="B11920" s="211" t="str">
        <f t="shared" si="3574"/>
        <v/>
      </c>
      <c r="C11920" s="212"/>
      <c r="D11920" s="213" t="str">
        <f t="shared" si="3572"/>
        <v/>
      </c>
      <c r="E11920" s="214"/>
      <c r="F11920" s="215">
        <f t="shared" si="3573"/>
        <v>0</v>
      </c>
      <c r="G11920" s="281">
        <f t="shared" si="3575"/>
        <v>0</v>
      </c>
    </row>
    <row r="11921" spans="1:7" s="218" customFormat="1" ht="24" customHeight="1" x14ac:dyDescent="0.2">
      <c r="A11921" s="213" t="str">
        <f t="shared" si="3571"/>
        <v/>
      </c>
      <c r="B11921" s="211" t="str">
        <f t="shared" si="3574"/>
        <v/>
      </c>
      <c r="C11921" s="212"/>
      <c r="D11921" s="213" t="str">
        <f t="shared" si="3572"/>
        <v/>
      </c>
      <c r="E11921" s="214"/>
      <c r="F11921" s="215">
        <f t="shared" si="3573"/>
        <v>0</v>
      </c>
      <c r="G11921" s="281">
        <f t="shared" si="3575"/>
        <v>0</v>
      </c>
    </row>
    <row r="11922" spans="1:7" s="218" customFormat="1" ht="24" customHeight="1" x14ac:dyDescent="0.2">
      <c r="A11922" s="213" t="str">
        <f t="shared" si="3571"/>
        <v/>
      </c>
      <c r="B11922" s="211" t="str">
        <f t="shared" si="3574"/>
        <v/>
      </c>
      <c r="C11922" s="212"/>
      <c r="D11922" s="213" t="str">
        <f t="shared" si="3572"/>
        <v/>
      </c>
      <c r="E11922" s="214"/>
      <c r="F11922" s="215">
        <f t="shared" si="3573"/>
        <v>0</v>
      </c>
      <c r="G11922" s="281">
        <f t="shared" si="3575"/>
        <v>0</v>
      </c>
    </row>
    <row r="11923" spans="1:7" s="218" customFormat="1" ht="24" customHeight="1" x14ac:dyDescent="0.2">
      <c r="A11923" s="213" t="str">
        <f t="shared" si="3571"/>
        <v/>
      </c>
      <c r="B11923" s="211" t="str">
        <f t="shared" si="3574"/>
        <v/>
      </c>
      <c r="C11923" s="212"/>
      <c r="D11923" s="213" t="str">
        <f t="shared" si="3572"/>
        <v/>
      </c>
      <c r="E11923" s="214"/>
      <c r="F11923" s="215">
        <f t="shared" si="3573"/>
        <v>0</v>
      </c>
      <c r="G11923" s="281">
        <f t="shared" si="3575"/>
        <v>0</v>
      </c>
    </row>
    <row r="11924" spans="1:7" s="218" customFormat="1" ht="24" customHeight="1" x14ac:dyDescent="0.2">
      <c r="A11924" s="213" t="str">
        <f t="shared" si="3571"/>
        <v/>
      </c>
      <c r="B11924" s="211" t="str">
        <f t="shared" si="3574"/>
        <v/>
      </c>
      <c r="C11924" s="212"/>
      <c r="D11924" s="213" t="str">
        <f t="shared" si="3572"/>
        <v/>
      </c>
      <c r="E11924" s="214"/>
      <c r="F11924" s="215">
        <f t="shared" si="3573"/>
        <v>0</v>
      </c>
      <c r="G11924" s="281">
        <f t="shared" si="3575"/>
        <v>0</v>
      </c>
    </row>
    <row r="11925" spans="1:7" s="218" customFormat="1" ht="24" customHeight="1" x14ac:dyDescent="0.2">
      <c r="A11925" s="213" t="str">
        <f t="shared" si="3571"/>
        <v/>
      </c>
      <c r="B11925" s="211" t="str">
        <f t="shared" si="3574"/>
        <v/>
      </c>
      <c r="C11925" s="212"/>
      <c r="D11925" s="213" t="str">
        <f t="shared" si="3572"/>
        <v/>
      </c>
      <c r="E11925" s="214"/>
      <c r="F11925" s="216">
        <f t="shared" si="3573"/>
        <v>0</v>
      </c>
      <c r="G11925" s="281">
        <f t="shared" si="3575"/>
        <v>0</v>
      </c>
    </row>
    <row r="11926" spans="1:7" ht="24" customHeight="1" x14ac:dyDescent="0.2">
      <c r="A11926" s="282"/>
      <c r="B11926" s="95"/>
      <c r="C11926" s="95"/>
      <c r="D11926" s="101"/>
      <c r="E11926" s="102"/>
      <c r="F11926" s="268" t="s">
        <v>31</v>
      </c>
      <c r="G11926" s="283">
        <f>SUBTOTAL(9,G11912:G11925)</f>
        <v>0</v>
      </c>
    </row>
    <row r="11927" spans="1:7" ht="24" customHeight="1" x14ac:dyDescent="0.2">
      <c r="A11927" s="282"/>
      <c r="B11927" s="95"/>
      <c r="C11927" s="266" t="s">
        <v>605</v>
      </c>
      <c r="D11927" s="101"/>
      <c r="E11927" s="102"/>
      <c r="F11927" s="103"/>
      <c r="G11927" s="284"/>
    </row>
    <row r="11928" spans="1:7" s="218" customFormat="1"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1">
        <f>ROUND(E11928*F11928,2)</f>
        <v>0</v>
      </c>
    </row>
    <row r="11929" spans="1:7" s="218" customFormat="1" ht="24" customHeight="1" x14ac:dyDescent="0.2">
      <c r="A11929" s="213" t="str">
        <f t="shared" si="3576"/>
        <v/>
      </c>
      <c r="B11929" s="211">
        <f t="shared" si="3577"/>
        <v>0</v>
      </c>
      <c r="C11929" s="212"/>
      <c r="D11929" s="213" t="str">
        <f t="shared" si="3578"/>
        <v/>
      </c>
      <c r="E11929" s="214"/>
      <c r="F11929" s="217">
        <f t="shared" si="3579"/>
        <v>0</v>
      </c>
      <c r="G11929" s="281">
        <f>ROUND(E11929*F11929,2)</f>
        <v>0</v>
      </c>
    </row>
    <row r="11930" spans="1:7" s="218" customFormat="1" ht="24" customHeight="1" x14ac:dyDescent="0.2">
      <c r="A11930" s="213" t="str">
        <f t="shared" si="3576"/>
        <v/>
      </c>
      <c r="B11930" s="211">
        <f t="shared" si="3577"/>
        <v>0</v>
      </c>
      <c r="C11930" s="212"/>
      <c r="D11930" s="213" t="str">
        <f t="shared" si="3578"/>
        <v/>
      </c>
      <c r="E11930" s="214"/>
      <c r="F11930" s="217">
        <f t="shared" si="3579"/>
        <v>0</v>
      </c>
      <c r="G11930" s="281">
        <f t="shared" ref="G11930:G11935" si="3580">ROUND(E11930*F11930,2)</f>
        <v>0</v>
      </c>
    </row>
    <row r="11931" spans="1:7" s="218" customFormat="1" ht="24" customHeight="1" x14ac:dyDescent="0.2">
      <c r="A11931" s="213" t="str">
        <f t="shared" si="3576"/>
        <v/>
      </c>
      <c r="B11931" s="211">
        <f t="shared" si="3577"/>
        <v>0</v>
      </c>
      <c r="C11931" s="212"/>
      <c r="D11931" s="213" t="str">
        <f t="shared" si="3578"/>
        <v/>
      </c>
      <c r="E11931" s="214"/>
      <c r="F11931" s="217">
        <f t="shared" si="3579"/>
        <v>0</v>
      </c>
      <c r="G11931" s="281">
        <f t="shared" si="3580"/>
        <v>0</v>
      </c>
    </row>
    <row r="11932" spans="1:7" s="218" customFormat="1" ht="24" customHeight="1" x14ac:dyDescent="0.2">
      <c r="A11932" s="213" t="str">
        <f t="shared" si="3576"/>
        <v/>
      </c>
      <c r="B11932" s="211">
        <f t="shared" si="3577"/>
        <v>0</v>
      </c>
      <c r="C11932" s="212"/>
      <c r="D11932" s="213" t="str">
        <f t="shared" si="3578"/>
        <v/>
      </c>
      <c r="E11932" s="214"/>
      <c r="F11932" s="215">
        <f t="shared" si="3579"/>
        <v>0</v>
      </c>
      <c r="G11932" s="281">
        <f t="shared" si="3580"/>
        <v>0</v>
      </c>
    </row>
    <row r="11933" spans="1:7" s="218" customFormat="1" ht="24" customHeight="1" x14ac:dyDescent="0.2">
      <c r="A11933" s="213" t="str">
        <f t="shared" si="3576"/>
        <v/>
      </c>
      <c r="B11933" s="211">
        <f t="shared" si="3577"/>
        <v>0</v>
      </c>
      <c r="C11933" s="212"/>
      <c r="D11933" s="213" t="str">
        <f t="shared" si="3578"/>
        <v/>
      </c>
      <c r="E11933" s="214"/>
      <c r="F11933" s="215">
        <f t="shared" si="3579"/>
        <v>0</v>
      </c>
      <c r="G11933" s="281">
        <f t="shared" si="3580"/>
        <v>0</v>
      </c>
    </row>
    <row r="11934" spans="1:7" s="218" customFormat="1" ht="24" customHeight="1" x14ac:dyDescent="0.2">
      <c r="A11934" s="213" t="str">
        <f t="shared" si="3576"/>
        <v/>
      </c>
      <c r="B11934" s="211">
        <f t="shared" si="3577"/>
        <v>0</v>
      </c>
      <c r="C11934" s="212"/>
      <c r="D11934" s="213" t="str">
        <f t="shared" si="3578"/>
        <v/>
      </c>
      <c r="E11934" s="214"/>
      <c r="F11934" s="215">
        <f t="shared" si="3579"/>
        <v>0</v>
      </c>
      <c r="G11934" s="281">
        <f t="shared" si="3580"/>
        <v>0</v>
      </c>
    </row>
    <row r="11935" spans="1:7" s="218" customFormat="1" ht="24" customHeight="1" x14ac:dyDescent="0.2">
      <c r="A11935" s="213" t="str">
        <f t="shared" si="3576"/>
        <v/>
      </c>
      <c r="B11935" s="211">
        <f t="shared" si="3577"/>
        <v>0</v>
      </c>
      <c r="C11935" s="212"/>
      <c r="D11935" s="213" t="str">
        <f t="shared" si="3578"/>
        <v/>
      </c>
      <c r="E11935" s="214"/>
      <c r="F11935" s="215">
        <f t="shared" si="3579"/>
        <v>0</v>
      </c>
      <c r="G11935" s="281">
        <f t="shared" si="3580"/>
        <v>0</v>
      </c>
    </row>
    <row r="11936" spans="1:7" ht="24" customHeight="1" x14ac:dyDescent="0.2">
      <c r="A11936" s="282"/>
      <c r="B11936" s="95"/>
      <c r="C11936" s="95"/>
      <c r="D11936" s="101"/>
      <c r="E11936" s="102"/>
      <c r="F11936" s="268" t="s">
        <v>32</v>
      </c>
      <c r="G11936" s="283">
        <f>SUBTOTAL(9,G11928:G11935)</f>
        <v>0</v>
      </c>
    </row>
    <row r="11937" spans="1:7" ht="24" customHeight="1" x14ac:dyDescent="0.2">
      <c r="A11937" s="282"/>
      <c r="B11937" s="95"/>
      <c r="C11937" s="266" t="s">
        <v>606</v>
      </c>
      <c r="D11937" s="101"/>
      <c r="E11937" s="102"/>
      <c r="F11937" s="103"/>
      <c r="G11937" s="284"/>
    </row>
    <row r="11938" spans="1:7" s="218" customFormat="1"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1">
        <f t="shared" ref="G11938:G11946" si="3585">ROUND(E11938*F11938,2)</f>
        <v>0</v>
      </c>
    </row>
    <row r="11939" spans="1:7" s="218" customFormat="1" ht="24" customHeight="1" x14ac:dyDescent="0.2">
      <c r="A11939" s="213" t="str">
        <f t="shared" si="3581"/>
        <v/>
      </c>
      <c r="B11939" s="211" t="str">
        <f t="shared" si="3582"/>
        <v/>
      </c>
      <c r="C11939" s="212"/>
      <c r="D11939" s="213" t="str">
        <f t="shared" si="3583"/>
        <v/>
      </c>
      <c r="E11939" s="214"/>
      <c r="F11939" s="215">
        <f t="shared" si="3584"/>
        <v>0</v>
      </c>
      <c r="G11939" s="281">
        <f t="shared" si="3585"/>
        <v>0</v>
      </c>
    </row>
    <row r="11940" spans="1:7" s="218" customFormat="1" ht="24" customHeight="1" x14ac:dyDescent="0.2">
      <c r="A11940" s="213" t="str">
        <f t="shared" si="3581"/>
        <v/>
      </c>
      <c r="B11940" s="211" t="str">
        <f t="shared" si="3582"/>
        <v/>
      </c>
      <c r="C11940" s="212"/>
      <c r="D11940" s="213" t="str">
        <f t="shared" si="3583"/>
        <v/>
      </c>
      <c r="E11940" s="214"/>
      <c r="F11940" s="215">
        <f t="shared" si="3584"/>
        <v>0</v>
      </c>
      <c r="G11940" s="281">
        <f t="shared" si="3585"/>
        <v>0</v>
      </c>
    </row>
    <row r="11941" spans="1:7" s="218" customFormat="1" ht="24" customHeight="1" x14ac:dyDescent="0.2">
      <c r="A11941" s="213" t="str">
        <f t="shared" si="3581"/>
        <v/>
      </c>
      <c r="B11941" s="211" t="str">
        <f t="shared" si="3582"/>
        <v/>
      </c>
      <c r="C11941" s="212"/>
      <c r="D11941" s="213" t="str">
        <f t="shared" si="3583"/>
        <v/>
      </c>
      <c r="E11941" s="214"/>
      <c r="F11941" s="215">
        <f t="shared" si="3584"/>
        <v>0</v>
      </c>
      <c r="G11941" s="281">
        <f t="shared" si="3585"/>
        <v>0</v>
      </c>
    </row>
    <row r="11942" spans="1:7" s="218" customFormat="1" ht="24" customHeight="1" x14ac:dyDescent="0.2">
      <c r="A11942" s="213" t="str">
        <f t="shared" si="3581"/>
        <v/>
      </c>
      <c r="B11942" s="211" t="str">
        <f t="shared" si="3582"/>
        <v/>
      </c>
      <c r="C11942" s="212"/>
      <c r="D11942" s="213" t="str">
        <f t="shared" si="3583"/>
        <v/>
      </c>
      <c r="E11942" s="214"/>
      <c r="F11942" s="215">
        <f t="shared" si="3584"/>
        <v>0</v>
      </c>
      <c r="G11942" s="281">
        <f t="shared" si="3585"/>
        <v>0</v>
      </c>
    </row>
    <row r="11943" spans="1:7" s="218" customFormat="1" ht="24" customHeight="1" x14ac:dyDescent="0.2">
      <c r="A11943" s="213" t="str">
        <f t="shared" si="3581"/>
        <v/>
      </c>
      <c r="B11943" s="211" t="str">
        <f t="shared" si="3582"/>
        <v/>
      </c>
      <c r="C11943" s="212"/>
      <c r="D11943" s="213" t="str">
        <f t="shared" si="3583"/>
        <v/>
      </c>
      <c r="E11943" s="214"/>
      <c r="F11943" s="215">
        <f t="shared" si="3584"/>
        <v>0</v>
      </c>
      <c r="G11943" s="281">
        <f t="shared" si="3585"/>
        <v>0</v>
      </c>
    </row>
    <row r="11944" spans="1:7" s="218" customFormat="1" ht="24" customHeight="1" x14ac:dyDescent="0.2">
      <c r="A11944" s="213" t="str">
        <f t="shared" si="3581"/>
        <v/>
      </c>
      <c r="B11944" s="211" t="str">
        <f t="shared" si="3582"/>
        <v/>
      </c>
      <c r="C11944" s="212"/>
      <c r="D11944" s="213" t="str">
        <f t="shared" si="3583"/>
        <v/>
      </c>
      <c r="E11944" s="214"/>
      <c r="F11944" s="215">
        <f t="shared" si="3584"/>
        <v>0</v>
      </c>
      <c r="G11944" s="281">
        <f t="shared" si="3585"/>
        <v>0</v>
      </c>
    </row>
    <row r="11945" spans="1:7" s="218" customFormat="1" ht="24" customHeight="1" x14ac:dyDescent="0.2">
      <c r="A11945" s="213" t="str">
        <f t="shared" si="3581"/>
        <v/>
      </c>
      <c r="B11945" s="211" t="str">
        <f t="shared" si="3582"/>
        <v/>
      </c>
      <c r="C11945" s="212"/>
      <c r="D11945" s="213" t="str">
        <f t="shared" si="3583"/>
        <v/>
      </c>
      <c r="E11945" s="214"/>
      <c r="F11945" s="215">
        <f t="shared" si="3584"/>
        <v>0</v>
      </c>
      <c r="G11945" s="281">
        <f t="shared" si="3585"/>
        <v>0</v>
      </c>
    </row>
    <row r="11946" spans="1:7" s="218" customFormat="1" ht="24" customHeight="1" x14ac:dyDescent="0.2">
      <c r="A11946" s="213" t="str">
        <f t="shared" si="3581"/>
        <v/>
      </c>
      <c r="B11946" s="211" t="str">
        <f t="shared" si="3582"/>
        <v/>
      </c>
      <c r="C11946" s="212"/>
      <c r="D11946" s="213" t="str">
        <f t="shared" si="3583"/>
        <v/>
      </c>
      <c r="E11946" s="214"/>
      <c r="F11946" s="215">
        <f t="shared" si="3584"/>
        <v>0</v>
      </c>
      <c r="G11946" s="281">
        <f t="shared" si="3585"/>
        <v>0</v>
      </c>
    </row>
    <row r="11947" spans="1:7" ht="24" customHeight="1" x14ac:dyDescent="0.2">
      <c r="A11947" s="285"/>
      <c r="B11947" s="101"/>
      <c r="C11947" s="95"/>
      <c r="D11947" s="101"/>
      <c r="E11947" s="102"/>
      <c r="F11947" s="268" t="s">
        <v>33</v>
      </c>
      <c r="G11947" s="283">
        <f>SUBTOTAL(9,G11938:G11946)</f>
        <v>0</v>
      </c>
    </row>
    <row r="11948" spans="1:7" ht="24" customHeight="1" x14ac:dyDescent="0.2">
      <c r="A11948" s="286"/>
      <c r="B11948" s="101"/>
      <c r="C11948" s="95"/>
      <c r="D11948" s="101"/>
      <c r="E11948" s="102"/>
      <c r="F11948" s="103"/>
      <c r="G11948" s="284"/>
    </row>
    <row r="11949" spans="1:7" ht="24" customHeight="1" x14ac:dyDescent="0.2">
      <c r="A11949" s="287" t="str">
        <f>B11907</f>
        <v/>
      </c>
      <c r="B11949" s="288" t="str">
        <f>C11907</f>
        <v/>
      </c>
      <c r="C11949" s="109"/>
      <c r="D11949" s="109" t="s">
        <v>34</v>
      </c>
      <c r="E11949" s="110"/>
      <c r="F11949" s="290" t="s">
        <v>35</v>
      </c>
      <c r="G11949" s="289">
        <f>SUBTOTAL(9,G11912:G11948)</f>
        <v>0</v>
      </c>
    </row>
    <row r="11951" spans="1:7" ht="24" customHeight="1" x14ac:dyDescent="0.2">
      <c r="A11951" s="269" t="s">
        <v>37</v>
      </c>
      <c r="B11951" s="270"/>
      <c r="C11951" s="270"/>
      <c r="D11951" s="270"/>
      <c r="E11951" s="270"/>
      <c r="F11951" s="270"/>
      <c r="G11951" s="271"/>
    </row>
    <row r="11952" spans="1:7" ht="24" customHeight="1" x14ac:dyDescent="0.2">
      <c r="A11952" s="272" t="s">
        <v>602</v>
      </c>
      <c r="B11952" s="97" t="str">
        <f>Comitente</f>
        <v>CA.ME. SAN JUAN SOCIEDAD DEL ESTADO</v>
      </c>
      <c r="C11952" s="92"/>
      <c r="D11952" s="98"/>
      <c r="E11952" s="98"/>
      <c r="F11952" s="99"/>
      <c r="G11952" s="273"/>
    </row>
    <row r="11953" spans="1:123" ht="24" customHeight="1" x14ac:dyDescent="0.2">
      <c r="A11953" s="272" t="s">
        <v>603</v>
      </c>
      <c r="B11953" s="97">
        <f>Contratista</f>
        <v>0</v>
      </c>
      <c r="C11953" s="93"/>
      <c r="D11953" s="93"/>
      <c r="E11953" s="93"/>
      <c r="F11953" s="100"/>
      <c r="G11953" s="274"/>
    </row>
    <row r="11954" spans="1:123" ht="24" customHeight="1" x14ac:dyDescent="0.2">
      <c r="A11954" s="272" t="s">
        <v>24</v>
      </c>
      <c r="B11954" s="97" t="str">
        <f>Obra</f>
        <v>CIERRE PERIMETRAL - OBRA CIVIL Ca.Me. SAN JUAN S.E.</v>
      </c>
      <c r="C11954" s="93"/>
      <c r="D11954" s="93"/>
      <c r="E11954" s="93"/>
      <c r="F11954" s="100" t="s">
        <v>38</v>
      </c>
      <c r="G11954" s="275">
        <f>Fecha_Base</f>
        <v>44711</v>
      </c>
    </row>
    <row r="11955" spans="1:123" ht="24" customHeight="1" x14ac:dyDescent="0.2">
      <c r="A11955" s="276" t="s">
        <v>601</v>
      </c>
      <c r="B11955" s="94" t="str">
        <f>Ubicación</f>
        <v>DEPARTAMENTO SARMIENTO</v>
      </c>
      <c r="C11955" s="94"/>
      <c r="D11955" s="101"/>
      <c r="E11955" s="102"/>
      <c r="F11955" s="103"/>
      <c r="G11955" s="277"/>
    </row>
    <row r="11956" spans="1:123" ht="24" customHeight="1" x14ac:dyDescent="0.2">
      <c r="A11956" s="276" t="s">
        <v>39</v>
      </c>
      <c r="B11956" s="104" t="str">
        <f>IFERROR(VALUE(LEFT(B11957,FIND(".",B11957)-1)),"")</f>
        <v/>
      </c>
      <c r="C11956" s="95" t="str">
        <f>IFERROR(VLOOKUP(B11956,Tabla_CyP,2,FALSE),"")</f>
        <v/>
      </c>
      <c r="D11956" s="95"/>
      <c r="E11956" s="102"/>
      <c r="F11956" s="103"/>
      <c r="G11956" s="277"/>
    </row>
    <row r="11957" spans="1:123" ht="24" customHeight="1" x14ac:dyDescent="0.2">
      <c r="A11957" s="276" t="s">
        <v>25</v>
      </c>
      <c r="B11957" s="105" t="str">
        <f>IFERROR(VLOOKUP(COUNTIF($A$1:A11957,"ANALISIS DE PRECIOS"),Tabla_NumeroItem,2,FALSE),"")</f>
        <v/>
      </c>
      <c r="C11957" s="95" t="str">
        <f>IFERROR(VLOOKUP(B11957,Tabla_CyP,2,FALSE),"")</f>
        <v/>
      </c>
      <c r="D11957" s="101"/>
      <c r="E11957" s="102"/>
      <c r="F11957" s="100" t="s">
        <v>26</v>
      </c>
      <c r="G11957" s="278" t="str">
        <f>IFERROR(VLOOKUP(B11957,Tabla_CyP,4,FALSE),"")</f>
        <v/>
      </c>
    </row>
    <row r="11958" spans="1:123" ht="24" customHeight="1" x14ac:dyDescent="0.2">
      <c r="A11958" s="276"/>
      <c r="B11958" s="94"/>
      <c r="C11958" s="95"/>
      <c r="D11958" s="101"/>
      <c r="E11958" s="102"/>
      <c r="F11958" s="103"/>
      <c r="G11958" s="277"/>
    </row>
    <row r="11959" spans="1:123" ht="24" customHeight="1" x14ac:dyDescent="0.2">
      <c r="A11959" s="378" t="s">
        <v>507</v>
      </c>
      <c r="B11959" s="379"/>
      <c r="C11959" s="380" t="s">
        <v>0</v>
      </c>
      <c r="D11959" s="380" t="s">
        <v>27</v>
      </c>
      <c r="E11959" s="386" t="s">
        <v>28</v>
      </c>
      <c r="F11959" s="388" t="s">
        <v>29</v>
      </c>
      <c r="G11959" s="388" t="s">
        <v>30</v>
      </c>
    </row>
    <row r="11960" spans="1:123" s="107" customFormat="1" ht="24" customHeight="1" x14ac:dyDescent="0.2">
      <c r="A11960" s="106" t="s">
        <v>508</v>
      </c>
      <c r="B11960" s="106" t="s">
        <v>509</v>
      </c>
      <c r="C11960" s="381"/>
      <c r="D11960" s="381"/>
      <c r="E11960" s="387"/>
      <c r="F11960" s="389"/>
      <c r="G11960" s="389"/>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customHeight="1" x14ac:dyDescent="0.2">
      <c r="A11961" s="279"/>
      <c r="B11961" s="108"/>
      <c r="C11961" s="267" t="s">
        <v>604</v>
      </c>
      <c r="D11961" s="109"/>
      <c r="E11961" s="110"/>
      <c r="F11961" s="111"/>
      <c r="G11961" s="280"/>
    </row>
    <row r="11962" spans="1:123" s="218" customFormat="1"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1">
        <f>ROUND(E11962*F11962,2)</f>
        <v>0</v>
      </c>
    </row>
    <row r="11963" spans="1:123" s="218" customFormat="1"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1">
        <f t="shared" ref="G11963:G11975" si="3590">ROUND(E11963*F11963,2)</f>
        <v>0</v>
      </c>
    </row>
    <row r="11964" spans="1:123" s="218" customFormat="1" ht="24" customHeight="1" x14ac:dyDescent="0.2">
      <c r="A11964" s="213" t="str">
        <f t="shared" si="3586"/>
        <v/>
      </c>
      <c r="B11964" s="211" t="str">
        <f t="shared" si="3589"/>
        <v/>
      </c>
      <c r="C11964" s="212"/>
      <c r="D11964" s="213" t="str">
        <f t="shared" si="3587"/>
        <v/>
      </c>
      <c r="E11964" s="214"/>
      <c r="F11964" s="215">
        <f t="shared" si="3588"/>
        <v>0</v>
      </c>
      <c r="G11964" s="281">
        <f t="shared" si="3590"/>
        <v>0</v>
      </c>
    </row>
    <row r="11965" spans="1:123" s="218" customFormat="1" ht="24" customHeight="1" x14ac:dyDescent="0.2">
      <c r="A11965" s="213" t="str">
        <f t="shared" si="3586"/>
        <v/>
      </c>
      <c r="B11965" s="211" t="str">
        <f t="shared" si="3589"/>
        <v/>
      </c>
      <c r="C11965" s="212"/>
      <c r="D11965" s="213" t="str">
        <f t="shared" si="3587"/>
        <v/>
      </c>
      <c r="E11965" s="214"/>
      <c r="F11965" s="215">
        <f t="shared" si="3588"/>
        <v>0</v>
      </c>
      <c r="G11965" s="281">
        <f t="shared" si="3590"/>
        <v>0</v>
      </c>
    </row>
    <row r="11966" spans="1:123" s="218" customFormat="1" ht="24" customHeight="1" x14ac:dyDescent="0.2">
      <c r="A11966" s="213" t="str">
        <f t="shared" si="3586"/>
        <v/>
      </c>
      <c r="B11966" s="211" t="str">
        <f t="shared" si="3589"/>
        <v/>
      </c>
      <c r="C11966" s="212"/>
      <c r="D11966" s="213" t="str">
        <f t="shared" si="3587"/>
        <v/>
      </c>
      <c r="E11966" s="214"/>
      <c r="F11966" s="215">
        <f t="shared" si="3588"/>
        <v>0</v>
      </c>
      <c r="G11966" s="281">
        <f t="shared" si="3590"/>
        <v>0</v>
      </c>
    </row>
    <row r="11967" spans="1:123" s="218" customFormat="1" ht="24" customHeight="1" x14ac:dyDescent="0.2">
      <c r="A11967" s="213" t="str">
        <f t="shared" si="3586"/>
        <v/>
      </c>
      <c r="B11967" s="211" t="str">
        <f t="shared" si="3589"/>
        <v/>
      </c>
      <c r="C11967" s="212"/>
      <c r="D11967" s="213" t="str">
        <f t="shared" si="3587"/>
        <v/>
      </c>
      <c r="E11967" s="214"/>
      <c r="F11967" s="215">
        <f t="shared" si="3588"/>
        <v>0</v>
      </c>
      <c r="G11967" s="281">
        <f t="shared" si="3590"/>
        <v>0</v>
      </c>
    </row>
    <row r="11968" spans="1:123" s="218" customFormat="1" ht="24" customHeight="1" x14ac:dyDescent="0.2">
      <c r="A11968" s="213" t="str">
        <f t="shared" si="3586"/>
        <v/>
      </c>
      <c r="B11968" s="211" t="str">
        <f t="shared" si="3589"/>
        <v/>
      </c>
      <c r="C11968" s="212"/>
      <c r="D11968" s="213" t="str">
        <f t="shared" si="3587"/>
        <v/>
      </c>
      <c r="E11968" s="214"/>
      <c r="F11968" s="215">
        <f t="shared" si="3588"/>
        <v>0</v>
      </c>
      <c r="G11968" s="281">
        <f t="shared" si="3590"/>
        <v>0</v>
      </c>
    </row>
    <row r="11969" spans="1:7" s="218" customFormat="1" ht="24" customHeight="1" x14ac:dyDescent="0.2">
      <c r="A11969" s="213" t="str">
        <f t="shared" si="3586"/>
        <v/>
      </c>
      <c r="B11969" s="211" t="str">
        <f t="shared" si="3589"/>
        <v/>
      </c>
      <c r="C11969" s="212"/>
      <c r="D11969" s="213" t="str">
        <f t="shared" si="3587"/>
        <v/>
      </c>
      <c r="E11969" s="214"/>
      <c r="F11969" s="215">
        <f t="shared" si="3588"/>
        <v>0</v>
      </c>
      <c r="G11969" s="281">
        <f t="shared" si="3590"/>
        <v>0</v>
      </c>
    </row>
    <row r="11970" spans="1:7" s="218" customFormat="1" ht="24" customHeight="1" x14ac:dyDescent="0.2">
      <c r="A11970" s="213" t="str">
        <f t="shared" si="3586"/>
        <v/>
      </c>
      <c r="B11970" s="211" t="str">
        <f t="shared" si="3589"/>
        <v/>
      </c>
      <c r="C11970" s="212"/>
      <c r="D11970" s="213" t="str">
        <f t="shared" si="3587"/>
        <v/>
      </c>
      <c r="E11970" s="214"/>
      <c r="F11970" s="215">
        <f t="shared" si="3588"/>
        <v>0</v>
      </c>
      <c r="G11970" s="281">
        <f t="shared" si="3590"/>
        <v>0</v>
      </c>
    </row>
    <row r="11971" spans="1:7" s="218" customFormat="1" ht="24" customHeight="1" x14ac:dyDescent="0.2">
      <c r="A11971" s="213" t="str">
        <f t="shared" si="3586"/>
        <v/>
      </c>
      <c r="B11971" s="211" t="str">
        <f t="shared" si="3589"/>
        <v/>
      </c>
      <c r="C11971" s="212"/>
      <c r="D11971" s="213" t="str">
        <f t="shared" si="3587"/>
        <v/>
      </c>
      <c r="E11971" s="214"/>
      <c r="F11971" s="215">
        <f t="shared" si="3588"/>
        <v>0</v>
      </c>
      <c r="G11971" s="281">
        <f t="shared" si="3590"/>
        <v>0</v>
      </c>
    </row>
    <row r="11972" spans="1:7" s="218" customFormat="1" ht="24" customHeight="1" x14ac:dyDescent="0.2">
      <c r="A11972" s="213" t="str">
        <f t="shared" si="3586"/>
        <v/>
      </c>
      <c r="B11972" s="211" t="str">
        <f t="shared" si="3589"/>
        <v/>
      </c>
      <c r="C11972" s="212"/>
      <c r="D11972" s="213" t="str">
        <f t="shared" si="3587"/>
        <v/>
      </c>
      <c r="E11972" s="214"/>
      <c r="F11972" s="215">
        <f t="shared" si="3588"/>
        <v>0</v>
      </c>
      <c r="G11972" s="281">
        <f t="shared" si="3590"/>
        <v>0</v>
      </c>
    </row>
    <row r="11973" spans="1:7" s="218" customFormat="1" ht="24" customHeight="1" x14ac:dyDescent="0.2">
      <c r="A11973" s="213" t="str">
        <f t="shared" si="3586"/>
        <v/>
      </c>
      <c r="B11973" s="211" t="str">
        <f t="shared" si="3589"/>
        <v/>
      </c>
      <c r="C11973" s="212"/>
      <c r="D11973" s="213" t="str">
        <f t="shared" si="3587"/>
        <v/>
      </c>
      <c r="E11973" s="214"/>
      <c r="F11973" s="215">
        <f t="shared" si="3588"/>
        <v>0</v>
      </c>
      <c r="G11973" s="281">
        <f t="shared" si="3590"/>
        <v>0</v>
      </c>
    </row>
    <row r="11974" spans="1:7" s="218" customFormat="1" ht="24" customHeight="1" x14ac:dyDescent="0.2">
      <c r="A11974" s="213" t="str">
        <f t="shared" si="3586"/>
        <v/>
      </c>
      <c r="B11974" s="211" t="str">
        <f t="shared" si="3589"/>
        <v/>
      </c>
      <c r="C11974" s="212"/>
      <c r="D11974" s="213" t="str">
        <f t="shared" si="3587"/>
        <v/>
      </c>
      <c r="E11974" s="214"/>
      <c r="F11974" s="215">
        <f t="shared" si="3588"/>
        <v>0</v>
      </c>
      <c r="G11974" s="281">
        <f t="shared" si="3590"/>
        <v>0</v>
      </c>
    </row>
    <row r="11975" spans="1:7" s="218" customFormat="1" ht="24" customHeight="1" x14ac:dyDescent="0.2">
      <c r="A11975" s="213" t="str">
        <f t="shared" si="3586"/>
        <v/>
      </c>
      <c r="B11975" s="211" t="str">
        <f t="shared" si="3589"/>
        <v/>
      </c>
      <c r="C11975" s="212"/>
      <c r="D11975" s="213" t="str">
        <f t="shared" si="3587"/>
        <v/>
      </c>
      <c r="E11975" s="214"/>
      <c r="F11975" s="216">
        <f t="shared" si="3588"/>
        <v>0</v>
      </c>
      <c r="G11975" s="281">
        <f t="shared" si="3590"/>
        <v>0</v>
      </c>
    </row>
    <row r="11976" spans="1:7" ht="24" customHeight="1" x14ac:dyDescent="0.2">
      <c r="A11976" s="282"/>
      <c r="B11976" s="95"/>
      <c r="C11976" s="95"/>
      <c r="D11976" s="101"/>
      <c r="E11976" s="102"/>
      <c r="F11976" s="268" t="s">
        <v>31</v>
      </c>
      <c r="G11976" s="283">
        <f>SUBTOTAL(9,G11962:G11975)</f>
        <v>0</v>
      </c>
    </row>
    <row r="11977" spans="1:7" ht="24" customHeight="1" x14ac:dyDescent="0.2">
      <c r="A11977" s="282"/>
      <c r="B11977" s="95"/>
      <c r="C11977" s="266" t="s">
        <v>605</v>
      </c>
      <c r="D11977" s="101"/>
      <c r="E11977" s="102"/>
      <c r="F11977" s="103"/>
      <c r="G11977" s="284"/>
    </row>
    <row r="11978" spans="1:7" s="218" customFormat="1"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1">
        <f>ROUND(E11978*F11978,2)</f>
        <v>0</v>
      </c>
    </row>
    <row r="11979" spans="1:7" s="218" customFormat="1" ht="24" customHeight="1" x14ac:dyDescent="0.2">
      <c r="A11979" s="213" t="str">
        <f t="shared" si="3591"/>
        <v/>
      </c>
      <c r="B11979" s="211">
        <f t="shared" si="3592"/>
        <v>0</v>
      </c>
      <c r="C11979" s="212"/>
      <c r="D11979" s="213" t="str">
        <f t="shared" si="3593"/>
        <v/>
      </c>
      <c r="E11979" s="214"/>
      <c r="F11979" s="217">
        <f t="shared" si="3594"/>
        <v>0</v>
      </c>
      <c r="G11979" s="281">
        <f>ROUND(E11979*F11979,2)</f>
        <v>0</v>
      </c>
    </row>
    <row r="11980" spans="1:7" s="218" customFormat="1" ht="24" customHeight="1" x14ac:dyDescent="0.2">
      <c r="A11980" s="213" t="str">
        <f t="shared" si="3591"/>
        <v/>
      </c>
      <c r="B11980" s="211">
        <f t="shared" si="3592"/>
        <v>0</v>
      </c>
      <c r="C11980" s="212"/>
      <c r="D11980" s="213" t="str">
        <f t="shared" si="3593"/>
        <v/>
      </c>
      <c r="E11980" s="214"/>
      <c r="F11980" s="217">
        <f t="shared" si="3594"/>
        <v>0</v>
      </c>
      <c r="G11980" s="281">
        <f t="shared" ref="G11980:G11985" si="3595">ROUND(E11980*F11980,2)</f>
        <v>0</v>
      </c>
    </row>
    <row r="11981" spans="1:7" s="218" customFormat="1" ht="24" customHeight="1" x14ac:dyDescent="0.2">
      <c r="A11981" s="213" t="str">
        <f t="shared" si="3591"/>
        <v/>
      </c>
      <c r="B11981" s="211">
        <f t="shared" si="3592"/>
        <v>0</v>
      </c>
      <c r="C11981" s="212"/>
      <c r="D11981" s="213" t="str">
        <f t="shared" si="3593"/>
        <v/>
      </c>
      <c r="E11981" s="214"/>
      <c r="F11981" s="217">
        <f t="shared" si="3594"/>
        <v>0</v>
      </c>
      <c r="G11981" s="281">
        <f t="shared" si="3595"/>
        <v>0</v>
      </c>
    </row>
    <row r="11982" spans="1:7" s="218" customFormat="1" ht="24" customHeight="1" x14ac:dyDescent="0.2">
      <c r="A11982" s="213" t="str">
        <f t="shared" si="3591"/>
        <v/>
      </c>
      <c r="B11982" s="211">
        <f t="shared" si="3592"/>
        <v>0</v>
      </c>
      <c r="C11982" s="212"/>
      <c r="D11982" s="213" t="str">
        <f t="shared" si="3593"/>
        <v/>
      </c>
      <c r="E11982" s="214"/>
      <c r="F11982" s="215">
        <f t="shared" si="3594"/>
        <v>0</v>
      </c>
      <c r="G11982" s="281">
        <f t="shared" si="3595"/>
        <v>0</v>
      </c>
    </row>
    <row r="11983" spans="1:7" s="218" customFormat="1" ht="24" customHeight="1" x14ac:dyDescent="0.2">
      <c r="A11983" s="213" t="str">
        <f t="shared" si="3591"/>
        <v/>
      </c>
      <c r="B11983" s="211">
        <f t="shared" si="3592"/>
        <v>0</v>
      </c>
      <c r="C11983" s="212"/>
      <c r="D11983" s="213" t="str">
        <f t="shared" si="3593"/>
        <v/>
      </c>
      <c r="E11983" s="214"/>
      <c r="F11983" s="215">
        <f t="shared" si="3594"/>
        <v>0</v>
      </c>
      <c r="G11983" s="281">
        <f t="shared" si="3595"/>
        <v>0</v>
      </c>
    </row>
    <row r="11984" spans="1:7" s="218" customFormat="1" ht="24" customHeight="1" x14ac:dyDescent="0.2">
      <c r="A11984" s="213" t="str">
        <f t="shared" si="3591"/>
        <v/>
      </c>
      <c r="B11984" s="211">
        <f t="shared" si="3592"/>
        <v>0</v>
      </c>
      <c r="C11984" s="212"/>
      <c r="D11984" s="213" t="str">
        <f t="shared" si="3593"/>
        <v/>
      </c>
      <c r="E11984" s="214"/>
      <c r="F11984" s="215">
        <f t="shared" si="3594"/>
        <v>0</v>
      </c>
      <c r="G11984" s="281">
        <f t="shared" si="3595"/>
        <v>0</v>
      </c>
    </row>
    <row r="11985" spans="1:7" s="218" customFormat="1" ht="24" customHeight="1" x14ac:dyDescent="0.2">
      <c r="A11985" s="213" t="str">
        <f t="shared" si="3591"/>
        <v/>
      </c>
      <c r="B11985" s="211">
        <f t="shared" si="3592"/>
        <v>0</v>
      </c>
      <c r="C11985" s="212"/>
      <c r="D11985" s="213" t="str">
        <f t="shared" si="3593"/>
        <v/>
      </c>
      <c r="E11985" s="214"/>
      <c r="F11985" s="215">
        <f t="shared" si="3594"/>
        <v>0</v>
      </c>
      <c r="G11985" s="281">
        <f t="shared" si="3595"/>
        <v>0</v>
      </c>
    </row>
    <row r="11986" spans="1:7" ht="24" customHeight="1" x14ac:dyDescent="0.2">
      <c r="A11986" s="282"/>
      <c r="B11986" s="95"/>
      <c r="C11986" s="95"/>
      <c r="D11986" s="101"/>
      <c r="E11986" s="102"/>
      <c r="F11986" s="268" t="s">
        <v>32</v>
      </c>
      <c r="G11986" s="283">
        <f>SUBTOTAL(9,G11978:G11985)</f>
        <v>0</v>
      </c>
    </row>
    <row r="11987" spans="1:7" ht="24" customHeight="1" x14ac:dyDescent="0.2">
      <c r="A11987" s="282"/>
      <c r="B11987" s="95"/>
      <c r="C11987" s="266" t="s">
        <v>606</v>
      </c>
      <c r="D11987" s="101"/>
      <c r="E11987" s="102"/>
      <c r="F11987" s="103"/>
      <c r="G11987" s="284"/>
    </row>
    <row r="11988" spans="1:7" s="218" customFormat="1"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1">
        <f t="shared" ref="G11988:G11996" si="3600">ROUND(E11988*F11988,2)</f>
        <v>0</v>
      </c>
    </row>
    <row r="11989" spans="1:7" s="218" customFormat="1" ht="24" customHeight="1" x14ac:dyDescent="0.2">
      <c r="A11989" s="213" t="str">
        <f t="shared" si="3596"/>
        <v/>
      </c>
      <c r="B11989" s="211" t="str">
        <f t="shared" si="3597"/>
        <v/>
      </c>
      <c r="C11989" s="212"/>
      <c r="D11989" s="213" t="str">
        <f t="shared" si="3598"/>
        <v/>
      </c>
      <c r="E11989" s="214"/>
      <c r="F11989" s="215">
        <f t="shared" si="3599"/>
        <v>0</v>
      </c>
      <c r="G11989" s="281">
        <f t="shared" si="3600"/>
        <v>0</v>
      </c>
    </row>
    <row r="11990" spans="1:7" s="218" customFormat="1" ht="24" customHeight="1" x14ac:dyDescent="0.2">
      <c r="A11990" s="213" t="str">
        <f t="shared" si="3596"/>
        <v/>
      </c>
      <c r="B11990" s="211" t="str">
        <f t="shared" si="3597"/>
        <v/>
      </c>
      <c r="C11990" s="212"/>
      <c r="D11990" s="213" t="str">
        <f t="shared" si="3598"/>
        <v/>
      </c>
      <c r="E11990" s="214"/>
      <c r="F11990" s="215">
        <f t="shared" si="3599"/>
        <v>0</v>
      </c>
      <c r="G11990" s="281">
        <f t="shared" si="3600"/>
        <v>0</v>
      </c>
    </row>
    <row r="11991" spans="1:7" s="218" customFormat="1" ht="24" customHeight="1" x14ac:dyDescent="0.2">
      <c r="A11991" s="213" t="str">
        <f t="shared" si="3596"/>
        <v/>
      </c>
      <c r="B11991" s="211" t="str">
        <f t="shared" si="3597"/>
        <v/>
      </c>
      <c r="C11991" s="212"/>
      <c r="D11991" s="213" t="str">
        <f t="shared" si="3598"/>
        <v/>
      </c>
      <c r="E11991" s="214"/>
      <c r="F11991" s="215">
        <f t="shared" si="3599"/>
        <v>0</v>
      </c>
      <c r="G11991" s="281">
        <f t="shared" si="3600"/>
        <v>0</v>
      </c>
    </row>
    <row r="11992" spans="1:7" s="218" customFormat="1" ht="24" customHeight="1" x14ac:dyDescent="0.2">
      <c r="A11992" s="213" t="str">
        <f t="shared" si="3596"/>
        <v/>
      </c>
      <c r="B11992" s="211" t="str">
        <f t="shared" si="3597"/>
        <v/>
      </c>
      <c r="C11992" s="212"/>
      <c r="D11992" s="213" t="str">
        <f t="shared" si="3598"/>
        <v/>
      </c>
      <c r="E11992" s="214"/>
      <c r="F11992" s="215">
        <f t="shared" si="3599"/>
        <v>0</v>
      </c>
      <c r="G11992" s="281">
        <f t="shared" si="3600"/>
        <v>0</v>
      </c>
    </row>
    <row r="11993" spans="1:7" s="218" customFormat="1" ht="24" customHeight="1" x14ac:dyDescent="0.2">
      <c r="A11993" s="213" t="str">
        <f t="shared" si="3596"/>
        <v/>
      </c>
      <c r="B11993" s="211" t="str">
        <f t="shared" si="3597"/>
        <v/>
      </c>
      <c r="C11993" s="212"/>
      <c r="D11993" s="213" t="str">
        <f t="shared" si="3598"/>
        <v/>
      </c>
      <c r="E11993" s="214"/>
      <c r="F11993" s="215">
        <f t="shared" si="3599"/>
        <v>0</v>
      </c>
      <c r="G11993" s="281">
        <f t="shared" si="3600"/>
        <v>0</v>
      </c>
    </row>
    <row r="11994" spans="1:7" s="218" customFormat="1" ht="24" customHeight="1" x14ac:dyDescent="0.2">
      <c r="A11994" s="213" t="str">
        <f t="shared" si="3596"/>
        <v/>
      </c>
      <c r="B11994" s="211" t="str">
        <f t="shared" si="3597"/>
        <v/>
      </c>
      <c r="C11994" s="212"/>
      <c r="D11994" s="213" t="str">
        <f t="shared" si="3598"/>
        <v/>
      </c>
      <c r="E11994" s="214"/>
      <c r="F11994" s="215">
        <f t="shared" si="3599"/>
        <v>0</v>
      </c>
      <c r="G11994" s="281">
        <f t="shared" si="3600"/>
        <v>0</v>
      </c>
    </row>
    <row r="11995" spans="1:7" s="218" customFormat="1" ht="24" customHeight="1" x14ac:dyDescent="0.2">
      <c r="A11995" s="213" t="str">
        <f t="shared" si="3596"/>
        <v/>
      </c>
      <c r="B11995" s="211" t="str">
        <f t="shared" si="3597"/>
        <v/>
      </c>
      <c r="C11995" s="212"/>
      <c r="D11995" s="213" t="str">
        <f t="shared" si="3598"/>
        <v/>
      </c>
      <c r="E11995" s="214"/>
      <c r="F11995" s="215">
        <f t="shared" si="3599"/>
        <v>0</v>
      </c>
      <c r="G11995" s="281">
        <f t="shared" si="3600"/>
        <v>0</v>
      </c>
    </row>
    <row r="11996" spans="1:7" s="218" customFormat="1" ht="24" customHeight="1" x14ac:dyDescent="0.2">
      <c r="A11996" s="213" t="str">
        <f t="shared" si="3596"/>
        <v/>
      </c>
      <c r="B11996" s="211" t="str">
        <f t="shared" si="3597"/>
        <v/>
      </c>
      <c r="C11996" s="212"/>
      <c r="D11996" s="213" t="str">
        <f t="shared" si="3598"/>
        <v/>
      </c>
      <c r="E11996" s="214"/>
      <c r="F11996" s="215">
        <f t="shared" si="3599"/>
        <v>0</v>
      </c>
      <c r="G11996" s="281">
        <f t="shared" si="3600"/>
        <v>0</v>
      </c>
    </row>
    <row r="11997" spans="1:7" ht="24" customHeight="1" x14ac:dyDescent="0.2">
      <c r="A11997" s="285"/>
      <c r="B11997" s="101"/>
      <c r="C11997" s="95"/>
      <c r="D11997" s="101"/>
      <c r="E11997" s="102"/>
      <c r="F11997" s="268" t="s">
        <v>33</v>
      </c>
      <c r="G11997" s="283">
        <f>SUBTOTAL(9,G11988:G11996)</f>
        <v>0</v>
      </c>
    </row>
    <row r="11998" spans="1:7" ht="24" customHeight="1" x14ac:dyDescent="0.2">
      <c r="A11998" s="286"/>
      <c r="B11998" s="101"/>
      <c r="C11998" s="95"/>
      <c r="D11998" s="101"/>
      <c r="E11998" s="102"/>
      <c r="F11998" s="103"/>
      <c r="G11998" s="284"/>
    </row>
    <row r="11999" spans="1:7" ht="24" customHeight="1" x14ac:dyDescent="0.2">
      <c r="A11999" s="287" t="str">
        <f>B11957</f>
        <v/>
      </c>
      <c r="B11999" s="288" t="str">
        <f>C11957</f>
        <v/>
      </c>
      <c r="C11999" s="109"/>
      <c r="D11999" s="109" t="s">
        <v>34</v>
      </c>
      <c r="E11999" s="110"/>
      <c r="F11999" s="290" t="s">
        <v>35</v>
      </c>
      <c r="G11999" s="289">
        <f>SUBTOTAL(9,G11962:G11998)</f>
        <v>0</v>
      </c>
    </row>
    <row r="12001" spans="1:123" ht="24" customHeight="1" x14ac:dyDescent="0.2">
      <c r="A12001" s="269" t="s">
        <v>37</v>
      </c>
      <c r="B12001" s="270"/>
      <c r="C12001" s="270"/>
      <c r="D12001" s="270"/>
      <c r="E12001" s="270"/>
      <c r="F12001" s="270"/>
      <c r="G12001" s="271"/>
    </row>
    <row r="12002" spans="1:123" ht="24" customHeight="1" x14ac:dyDescent="0.2">
      <c r="A12002" s="272" t="s">
        <v>602</v>
      </c>
      <c r="B12002" s="97" t="str">
        <f>Comitente</f>
        <v>CA.ME. SAN JUAN SOCIEDAD DEL ESTADO</v>
      </c>
      <c r="C12002" s="92"/>
      <c r="D12002" s="98"/>
      <c r="E12002" s="98"/>
      <c r="F12002" s="99"/>
      <c r="G12002" s="273"/>
    </row>
    <row r="12003" spans="1:123" ht="24" customHeight="1" x14ac:dyDescent="0.2">
      <c r="A12003" s="272" t="s">
        <v>603</v>
      </c>
      <c r="B12003" s="97">
        <f>Contratista</f>
        <v>0</v>
      </c>
      <c r="C12003" s="93"/>
      <c r="D12003" s="93"/>
      <c r="E12003" s="93"/>
      <c r="F12003" s="100"/>
      <c r="G12003" s="274"/>
    </row>
    <row r="12004" spans="1:123" ht="24" customHeight="1" x14ac:dyDescent="0.2">
      <c r="A12004" s="272" t="s">
        <v>24</v>
      </c>
      <c r="B12004" s="97" t="str">
        <f>Obra</f>
        <v>CIERRE PERIMETRAL - OBRA CIVIL Ca.Me. SAN JUAN S.E.</v>
      </c>
      <c r="C12004" s="93"/>
      <c r="D12004" s="93"/>
      <c r="E12004" s="93"/>
      <c r="F12004" s="100" t="s">
        <v>38</v>
      </c>
      <c r="G12004" s="275">
        <f>Fecha_Base</f>
        <v>44711</v>
      </c>
    </row>
    <row r="12005" spans="1:123" ht="24" customHeight="1" x14ac:dyDescent="0.2">
      <c r="A12005" s="276" t="s">
        <v>601</v>
      </c>
      <c r="B12005" s="94" t="str">
        <f>Ubicación</f>
        <v>DEPARTAMENTO SARMIENTO</v>
      </c>
      <c r="C12005" s="94"/>
      <c r="D12005" s="101"/>
      <c r="E12005" s="102"/>
      <c r="F12005" s="103"/>
      <c r="G12005" s="277"/>
    </row>
    <row r="12006" spans="1:123" ht="24" customHeight="1" x14ac:dyDescent="0.2">
      <c r="A12006" s="276" t="s">
        <v>39</v>
      </c>
      <c r="B12006" s="104" t="str">
        <f>IFERROR(VALUE(LEFT(B12007,FIND(".",B12007)-1)),"")</f>
        <v/>
      </c>
      <c r="C12006" s="95" t="str">
        <f>IFERROR(VLOOKUP(B12006,Tabla_CyP,2,FALSE),"")</f>
        <v/>
      </c>
      <c r="D12006" s="95"/>
      <c r="E12006" s="102"/>
      <c r="F12006" s="103"/>
      <c r="G12006" s="277"/>
    </row>
    <row r="12007" spans="1:123" ht="24" customHeight="1" x14ac:dyDescent="0.2">
      <c r="A12007" s="276" t="s">
        <v>25</v>
      </c>
      <c r="B12007" s="105" t="str">
        <f>IFERROR(VLOOKUP(COUNTIF($A$1:A12007,"ANALISIS DE PRECIOS"),Tabla_NumeroItem,2,FALSE),"")</f>
        <v/>
      </c>
      <c r="C12007" s="95" t="str">
        <f>IFERROR(VLOOKUP(B12007,Tabla_CyP,2,FALSE),"")</f>
        <v/>
      </c>
      <c r="D12007" s="101"/>
      <c r="E12007" s="102"/>
      <c r="F12007" s="100" t="s">
        <v>26</v>
      </c>
      <c r="G12007" s="278" t="str">
        <f>IFERROR(VLOOKUP(B12007,Tabla_CyP,4,FALSE),"")</f>
        <v/>
      </c>
    </row>
    <row r="12008" spans="1:123" ht="24" customHeight="1" x14ac:dyDescent="0.2">
      <c r="A12008" s="276"/>
      <c r="B12008" s="94"/>
      <c r="C12008" s="95"/>
      <c r="D12008" s="101"/>
      <c r="E12008" s="102"/>
      <c r="F12008" s="103"/>
      <c r="G12008" s="277"/>
    </row>
    <row r="12009" spans="1:123" ht="24" customHeight="1" x14ac:dyDescent="0.2">
      <c r="A12009" s="378" t="s">
        <v>507</v>
      </c>
      <c r="B12009" s="379"/>
      <c r="C12009" s="380" t="s">
        <v>0</v>
      </c>
      <c r="D12009" s="380" t="s">
        <v>27</v>
      </c>
      <c r="E12009" s="386" t="s">
        <v>28</v>
      </c>
      <c r="F12009" s="388" t="s">
        <v>29</v>
      </c>
      <c r="G12009" s="388" t="s">
        <v>30</v>
      </c>
    </row>
    <row r="12010" spans="1:123" s="107" customFormat="1" ht="24" customHeight="1" x14ac:dyDescent="0.2">
      <c r="A12010" s="106" t="s">
        <v>508</v>
      </c>
      <c r="B12010" s="106" t="s">
        <v>509</v>
      </c>
      <c r="C12010" s="381"/>
      <c r="D12010" s="381"/>
      <c r="E12010" s="387"/>
      <c r="F12010" s="389"/>
      <c r="G12010" s="389"/>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customHeight="1" x14ac:dyDescent="0.2">
      <c r="A12011" s="279"/>
      <c r="B12011" s="108"/>
      <c r="C12011" s="267" t="s">
        <v>604</v>
      </c>
      <c r="D12011" s="109"/>
      <c r="E12011" s="110"/>
      <c r="F12011" s="111"/>
      <c r="G12011" s="280"/>
    </row>
    <row r="12012" spans="1:123" s="218" customFormat="1"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1">
        <f>ROUND(E12012*F12012,2)</f>
        <v>0</v>
      </c>
    </row>
    <row r="12013" spans="1:123" s="218" customFormat="1"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1">
        <f t="shared" ref="G12013:G12025" si="3605">ROUND(E12013*F12013,2)</f>
        <v>0</v>
      </c>
    </row>
    <row r="12014" spans="1:123" s="218" customFormat="1" ht="24" customHeight="1" x14ac:dyDescent="0.2">
      <c r="A12014" s="213" t="str">
        <f t="shared" si="3601"/>
        <v/>
      </c>
      <c r="B12014" s="211" t="str">
        <f t="shared" si="3604"/>
        <v/>
      </c>
      <c r="C12014" s="212"/>
      <c r="D12014" s="213" t="str">
        <f t="shared" si="3602"/>
        <v/>
      </c>
      <c r="E12014" s="214"/>
      <c r="F12014" s="215">
        <f t="shared" si="3603"/>
        <v>0</v>
      </c>
      <c r="G12014" s="281">
        <f t="shared" si="3605"/>
        <v>0</v>
      </c>
    </row>
    <row r="12015" spans="1:123" s="218" customFormat="1" ht="24" customHeight="1" x14ac:dyDescent="0.2">
      <c r="A12015" s="213" t="str">
        <f t="shared" si="3601"/>
        <v/>
      </c>
      <c r="B12015" s="211" t="str">
        <f t="shared" si="3604"/>
        <v/>
      </c>
      <c r="C12015" s="212"/>
      <c r="D12015" s="213" t="str">
        <f t="shared" si="3602"/>
        <v/>
      </c>
      <c r="E12015" s="214"/>
      <c r="F12015" s="215">
        <f t="shared" si="3603"/>
        <v>0</v>
      </c>
      <c r="G12015" s="281">
        <f t="shared" si="3605"/>
        <v>0</v>
      </c>
    </row>
    <row r="12016" spans="1:123" s="218" customFormat="1" ht="24" customHeight="1" x14ac:dyDescent="0.2">
      <c r="A12016" s="213" t="str">
        <f t="shared" si="3601"/>
        <v/>
      </c>
      <c r="B12016" s="211" t="str">
        <f t="shared" si="3604"/>
        <v/>
      </c>
      <c r="C12016" s="212"/>
      <c r="D12016" s="213" t="str">
        <f t="shared" si="3602"/>
        <v/>
      </c>
      <c r="E12016" s="214"/>
      <c r="F12016" s="215">
        <f t="shared" si="3603"/>
        <v>0</v>
      </c>
      <c r="G12016" s="281">
        <f t="shared" si="3605"/>
        <v>0</v>
      </c>
    </row>
    <row r="12017" spans="1:7" s="218" customFormat="1" ht="24" customHeight="1" x14ac:dyDescent="0.2">
      <c r="A12017" s="213" t="str">
        <f t="shared" si="3601"/>
        <v/>
      </c>
      <c r="B12017" s="211" t="str">
        <f t="shared" si="3604"/>
        <v/>
      </c>
      <c r="C12017" s="212"/>
      <c r="D12017" s="213" t="str">
        <f t="shared" si="3602"/>
        <v/>
      </c>
      <c r="E12017" s="214"/>
      <c r="F12017" s="215">
        <f t="shared" si="3603"/>
        <v>0</v>
      </c>
      <c r="G12017" s="281">
        <f t="shared" si="3605"/>
        <v>0</v>
      </c>
    </row>
    <row r="12018" spans="1:7" s="218" customFormat="1" ht="24" customHeight="1" x14ac:dyDescent="0.2">
      <c r="A12018" s="213" t="str">
        <f t="shared" si="3601"/>
        <v/>
      </c>
      <c r="B12018" s="211" t="str">
        <f t="shared" si="3604"/>
        <v/>
      </c>
      <c r="C12018" s="212"/>
      <c r="D12018" s="213" t="str">
        <f t="shared" si="3602"/>
        <v/>
      </c>
      <c r="E12018" s="214"/>
      <c r="F12018" s="215">
        <f t="shared" si="3603"/>
        <v>0</v>
      </c>
      <c r="G12018" s="281">
        <f t="shared" si="3605"/>
        <v>0</v>
      </c>
    </row>
    <row r="12019" spans="1:7" s="218" customFormat="1" ht="24" customHeight="1" x14ac:dyDescent="0.2">
      <c r="A12019" s="213" t="str">
        <f t="shared" si="3601"/>
        <v/>
      </c>
      <c r="B12019" s="211" t="str">
        <f t="shared" si="3604"/>
        <v/>
      </c>
      <c r="C12019" s="212"/>
      <c r="D12019" s="213" t="str">
        <f t="shared" si="3602"/>
        <v/>
      </c>
      <c r="E12019" s="214"/>
      <c r="F12019" s="215">
        <f t="shared" si="3603"/>
        <v>0</v>
      </c>
      <c r="G12019" s="281">
        <f t="shared" si="3605"/>
        <v>0</v>
      </c>
    </row>
    <row r="12020" spans="1:7" s="218" customFormat="1" ht="24" customHeight="1" x14ac:dyDescent="0.2">
      <c r="A12020" s="213" t="str">
        <f t="shared" si="3601"/>
        <v/>
      </c>
      <c r="B12020" s="211" t="str">
        <f t="shared" si="3604"/>
        <v/>
      </c>
      <c r="C12020" s="212"/>
      <c r="D12020" s="213" t="str">
        <f t="shared" si="3602"/>
        <v/>
      </c>
      <c r="E12020" s="214"/>
      <c r="F12020" s="215">
        <f t="shared" si="3603"/>
        <v>0</v>
      </c>
      <c r="G12020" s="281">
        <f t="shared" si="3605"/>
        <v>0</v>
      </c>
    </row>
    <row r="12021" spans="1:7" s="218" customFormat="1" ht="24" customHeight="1" x14ac:dyDescent="0.2">
      <c r="A12021" s="213" t="str">
        <f t="shared" si="3601"/>
        <v/>
      </c>
      <c r="B12021" s="211" t="str">
        <f t="shared" si="3604"/>
        <v/>
      </c>
      <c r="C12021" s="212"/>
      <c r="D12021" s="213" t="str">
        <f t="shared" si="3602"/>
        <v/>
      </c>
      <c r="E12021" s="214"/>
      <c r="F12021" s="215">
        <f t="shared" si="3603"/>
        <v>0</v>
      </c>
      <c r="G12021" s="281">
        <f t="shared" si="3605"/>
        <v>0</v>
      </c>
    </row>
    <row r="12022" spans="1:7" s="218" customFormat="1" ht="24" customHeight="1" x14ac:dyDescent="0.2">
      <c r="A12022" s="213" t="str">
        <f t="shared" si="3601"/>
        <v/>
      </c>
      <c r="B12022" s="211" t="str">
        <f t="shared" si="3604"/>
        <v/>
      </c>
      <c r="C12022" s="212"/>
      <c r="D12022" s="213" t="str">
        <f t="shared" si="3602"/>
        <v/>
      </c>
      <c r="E12022" s="214"/>
      <c r="F12022" s="215">
        <f t="shared" si="3603"/>
        <v>0</v>
      </c>
      <c r="G12022" s="281">
        <f t="shared" si="3605"/>
        <v>0</v>
      </c>
    </row>
    <row r="12023" spans="1:7" s="218" customFormat="1" ht="24" customHeight="1" x14ac:dyDescent="0.2">
      <c r="A12023" s="213" t="str">
        <f t="shared" si="3601"/>
        <v/>
      </c>
      <c r="B12023" s="211" t="str">
        <f t="shared" si="3604"/>
        <v/>
      </c>
      <c r="C12023" s="212"/>
      <c r="D12023" s="213" t="str">
        <f t="shared" si="3602"/>
        <v/>
      </c>
      <c r="E12023" s="214"/>
      <c r="F12023" s="215">
        <f t="shared" si="3603"/>
        <v>0</v>
      </c>
      <c r="G12023" s="281">
        <f t="shared" si="3605"/>
        <v>0</v>
      </c>
    </row>
    <row r="12024" spans="1:7" s="218" customFormat="1" ht="24" customHeight="1" x14ac:dyDescent="0.2">
      <c r="A12024" s="213" t="str">
        <f t="shared" si="3601"/>
        <v/>
      </c>
      <c r="B12024" s="211" t="str">
        <f t="shared" si="3604"/>
        <v/>
      </c>
      <c r="C12024" s="212"/>
      <c r="D12024" s="213" t="str">
        <f t="shared" si="3602"/>
        <v/>
      </c>
      <c r="E12024" s="214"/>
      <c r="F12024" s="215">
        <f t="shared" si="3603"/>
        <v>0</v>
      </c>
      <c r="G12024" s="281">
        <f t="shared" si="3605"/>
        <v>0</v>
      </c>
    </row>
    <row r="12025" spans="1:7" s="218" customFormat="1" ht="24" customHeight="1" x14ac:dyDescent="0.2">
      <c r="A12025" s="213" t="str">
        <f t="shared" si="3601"/>
        <v/>
      </c>
      <c r="B12025" s="211" t="str">
        <f t="shared" si="3604"/>
        <v/>
      </c>
      <c r="C12025" s="212"/>
      <c r="D12025" s="213" t="str">
        <f t="shared" si="3602"/>
        <v/>
      </c>
      <c r="E12025" s="214"/>
      <c r="F12025" s="216">
        <f t="shared" si="3603"/>
        <v>0</v>
      </c>
      <c r="G12025" s="281">
        <f t="shared" si="3605"/>
        <v>0</v>
      </c>
    </row>
    <row r="12026" spans="1:7" ht="24" customHeight="1" x14ac:dyDescent="0.2">
      <c r="A12026" s="282"/>
      <c r="B12026" s="95"/>
      <c r="C12026" s="95"/>
      <c r="D12026" s="101"/>
      <c r="E12026" s="102"/>
      <c r="F12026" s="268" t="s">
        <v>31</v>
      </c>
      <c r="G12026" s="283">
        <f>SUBTOTAL(9,G12012:G12025)</f>
        <v>0</v>
      </c>
    </row>
    <row r="12027" spans="1:7" ht="24" customHeight="1" x14ac:dyDescent="0.2">
      <c r="A12027" s="282"/>
      <c r="B12027" s="95"/>
      <c r="C12027" s="266" t="s">
        <v>605</v>
      </c>
      <c r="D12027" s="101"/>
      <c r="E12027" s="102"/>
      <c r="F12027" s="103"/>
      <c r="G12027" s="284"/>
    </row>
    <row r="12028" spans="1:7" s="218" customFormat="1"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1">
        <f>ROUND(E12028*F12028,2)</f>
        <v>0</v>
      </c>
    </row>
    <row r="12029" spans="1:7" s="218" customFormat="1" ht="24" customHeight="1" x14ac:dyDescent="0.2">
      <c r="A12029" s="213" t="str">
        <f t="shared" si="3606"/>
        <v/>
      </c>
      <c r="B12029" s="211">
        <f t="shared" si="3607"/>
        <v>0</v>
      </c>
      <c r="C12029" s="212"/>
      <c r="D12029" s="213" t="str">
        <f t="shared" si="3608"/>
        <v/>
      </c>
      <c r="E12029" s="214"/>
      <c r="F12029" s="217">
        <f t="shared" si="3609"/>
        <v>0</v>
      </c>
      <c r="G12029" s="281">
        <f>ROUND(E12029*F12029,2)</f>
        <v>0</v>
      </c>
    </row>
    <row r="12030" spans="1:7" s="218" customFormat="1" ht="24" customHeight="1" x14ac:dyDescent="0.2">
      <c r="A12030" s="213" t="str">
        <f t="shared" si="3606"/>
        <v/>
      </c>
      <c r="B12030" s="211">
        <f t="shared" si="3607"/>
        <v>0</v>
      </c>
      <c r="C12030" s="212"/>
      <c r="D12030" s="213" t="str">
        <f t="shared" si="3608"/>
        <v/>
      </c>
      <c r="E12030" s="214"/>
      <c r="F12030" s="217">
        <f t="shared" si="3609"/>
        <v>0</v>
      </c>
      <c r="G12030" s="281">
        <f t="shared" ref="G12030:G12035" si="3610">ROUND(E12030*F12030,2)</f>
        <v>0</v>
      </c>
    </row>
    <row r="12031" spans="1:7" s="218" customFormat="1" ht="24" customHeight="1" x14ac:dyDescent="0.2">
      <c r="A12031" s="213" t="str">
        <f t="shared" si="3606"/>
        <v/>
      </c>
      <c r="B12031" s="211">
        <f t="shared" si="3607"/>
        <v>0</v>
      </c>
      <c r="C12031" s="212"/>
      <c r="D12031" s="213" t="str">
        <f t="shared" si="3608"/>
        <v/>
      </c>
      <c r="E12031" s="214"/>
      <c r="F12031" s="217">
        <f t="shared" si="3609"/>
        <v>0</v>
      </c>
      <c r="G12031" s="281">
        <f t="shared" si="3610"/>
        <v>0</v>
      </c>
    </row>
    <row r="12032" spans="1:7" s="218" customFormat="1" ht="24" customHeight="1" x14ac:dyDescent="0.2">
      <c r="A12032" s="213" t="str">
        <f t="shared" si="3606"/>
        <v/>
      </c>
      <c r="B12032" s="211">
        <f t="shared" si="3607"/>
        <v>0</v>
      </c>
      <c r="C12032" s="212"/>
      <c r="D12032" s="213" t="str">
        <f t="shared" si="3608"/>
        <v/>
      </c>
      <c r="E12032" s="214"/>
      <c r="F12032" s="215">
        <f t="shared" si="3609"/>
        <v>0</v>
      </c>
      <c r="G12032" s="281">
        <f t="shared" si="3610"/>
        <v>0</v>
      </c>
    </row>
    <row r="12033" spans="1:7" s="218" customFormat="1" ht="24" customHeight="1" x14ac:dyDescent="0.2">
      <c r="A12033" s="213" t="str">
        <f t="shared" si="3606"/>
        <v/>
      </c>
      <c r="B12033" s="211">
        <f t="shared" si="3607"/>
        <v>0</v>
      </c>
      <c r="C12033" s="212"/>
      <c r="D12033" s="213" t="str">
        <f t="shared" si="3608"/>
        <v/>
      </c>
      <c r="E12033" s="214"/>
      <c r="F12033" s="215">
        <f t="shared" si="3609"/>
        <v>0</v>
      </c>
      <c r="G12033" s="281">
        <f t="shared" si="3610"/>
        <v>0</v>
      </c>
    </row>
    <row r="12034" spans="1:7" s="218" customFormat="1" ht="24" customHeight="1" x14ac:dyDescent="0.2">
      <c r="A12034" s="213" t="str">
        <f t="shared" si="3606"/>
        <v/>
      </c>
      <c r="B12034" s="211">
        <f t="shared" si="3607"/>
        <v>0</v>
      </c>
      <c r="C12034" s="212"/>
      <c r="D12034" s="213" t="str">
        <f t="shared" si="3608"/>
        <v/>
      </c>
      <c r="E12034" s="214"/>
      <c r="F12034" s="215">
        <f t="shared" si="3609"/>
        <v>0</v>
      </c>
      <c r="G12034" s="281">
        <f t="shared" si="3610"/>
        <v>0</v>
      </c>
    </row>
    <row r="12035" spans="1:7" s="218" customFormat="1" ht="24" customHeight="1" x14ac:dyDescent="0.2">
      <c r="A12035" s="213" t="str">
        <f t="shared" si="3606"/>
        <v/>
      </c>
      <c r="B12035" s="211">
        <f t="shared" si="3607"/>
        <v>0</v>
      </c>
      <c r="C12035" s="212"/>
      <c r="D12035" s="213" t="str">
        <f t="shared" si="3608"/>
        <v/>
      </c>
      <c r="E12035" s="214"/>
      <c r="F12035" s="215">
        <f t="shared" si="3609"/>
        <v>0</v>
      </c>
      <c r="G12035" s="281">
        <f t="shared" si="3610"/>
        <v>0</v>
      </c>
    </row>
    <row r="12036" spans="1:7" ht="24" customHeight="1" x14ac:dyDescent="0.2">
      <c r="A12036" s="282"/>
      <c r="B12036" s="95"/>
      <c r="C12036" s="95"/>
      <c r="D12036" s="101"/>
      <c r="E12036" s="102"/>
      <c r="F12036" s="268" t="s">
        <v>32</v>
      </c>
      <c r="G12036" s="283">
        <f>SUBTOTAL(9,G12028:G12035)</f>
        <v>0</v>
      </c>
    </row>
    <row r="12037" spans="1:7" ht="24" customHeight="1" x14ac:dyDescent="0.2">
      <c r="A12037" s="282"/>
      <c r="B12037" s="95"/>
      <c r="C12037" s="266" t="s">
        <v>606</v>
      </c>
      <c r="D12037" s="101"/>
      <c r="E12037" s="102"/>
      <c r="F12037" s="103"/>
      <c r="G12037" s="284"/>
    </row>
    <row r="12038" spans="1:7" s="218" customFormat="1"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1">
        <f t="shared" ref="G12038:G12046" si="3615">ROUND(E12038*F12038,2)</f>
        <v>0</v>
      </c>
    </row>
    <row r="12039" spans="1:7" s="218" customFormat="1" ht="24" customHeight="1" x14ac:dyDescent="0.2">
      <c r="A12039" s="213" t="str">
        <f t="shared" si="3611"/>
        <v/>
      </c>
      <c r="B12039" s="211" t="str">
        <f t="shared" si="3612"/>
        <v/>
      </c>
      <c r="C12039" s="212"/>
      <c r="D12039" s="213" t="str">
        <f t="shared" si="3613"/>
        <v/>
      </c>
      <c r="E12039" s="214"/>
      <c r="F12039" s="215">
        <f t="shared" si="3614"/>
        <v>0</v>
      </c>
      <c r="G12039" s="281">
        <f t="shared" si="3615"/>
        <v>0</v>
      </c>
    </row>
    <row r="12040" spans="1:7" s="218" customFormat="1" ht="24" customHeight="1" x14ac:dyDescent="0.2">
      <c r="A12040" s="213" t="str">
        <f t="shared" si="3611"/>
        <v/>
      </c>
      <c r="B12040" s="211" t="str">
        <f t="shared" si="3612"/>
        <v/>
      </c>
      <c r="C12040" s="212"/>
      <c r="D12040" s="213" t="str">
        <f t="shared" si="3613"/>
        <v/>
      </c>
      <c r="E12040" s="214"/>
      <c r="F12040" s="215">
        <f t="shared" si="3614"/>
        <v>0</v>
      </c>
      <c r="G12040" s="281">
        <f t="shared" si="3615"/>
        <v>0</v>
      </c>
    </row>
    <row r="12041" spans="1:7" s="218" customFormat="1" ht="24" customHeight="1" x14ac:dyDescent="0.2">
      <c r="A12041" s="213" t="str">
        <f t="shared" si="3611"/>
        <v/>
      </c>
      <c r="B12041" s="211" t="str">
        <f t="shared" si="3612"/>
        <v/>
      </c>
      <c r="C12041" s="212"/>
      <c r="D12041" s="213" t="str">
        <f t="shared" si="3613"/>
        <v/>
      </c>
      <c r="E12041" s="214"/>
      <c r="F12041" s="215">
        <f t="shared" si="3614"/>
        <v>0</v>
      </c>
      <c r="G12041" s="281">
        <f t="shared" si="3615"/>
        <v>0</v>
      </c>
    </row>
    <row r="12042" spans="1:7" s="218" customFormat="1" ht="24" customHeight="1" x14ac:dyDescent="0.2">
      <c r="A12042" s="213" t="str">
        <f t="shared" si="3611"/>
        <v/>
      </c>
      <c r="B12042" s="211" t="str">
        <f t="shared" si="3612"/>
        <v/>
      </c>
      <c r="C12042" s="212"/>
      <c r="D12042" s="213" t="str">
        <f t="shared" si="3613"/>
        <v/>
      </c>
      <c r="E12042" s="214"/>
      <c r="F12042" s="215">
        <f t="shared" si="3614"/>
        <v>0</v>
      </c>
      <c r="G12042" s="281">
        <f t="shared" si="3615"/>
        <v>0</v>
      </c>
    </row>
    <row r="12043" spans="1:7" s="218" customFormat="1" ht="24" customHeight="1" x14ac:dyDescent="0.2">
      <c r="A12043" s="213" t="str">
        <f t="shared" si="3611"/>
        <v/>
      </c>
      <c r="B12043" s="211" t="str">
        <f t="shared" si="3612"/>
        <v/>
      </c>
      <c r="C12043" s="212"/>
      <c r="D12043" s="213" t="str">
        <f t="shared" si="3613"/>
        <v/>
      </c>
      <c r="E12043" s="214"/>
      <c r="F12043" s="215">
        <f t="shared" si="3614"/>
        <v>0</v>
      </c>
      <c r="G12043" s="281">
        <f t="shared" si="3615"/>
        <v>0</v>
      </c>
    </row>
    <row r="12044" spans="1:7" s="218" customFormat="1" ht="24" customHeight="1" x14ac:dyDescent="0.2">
      <c r="A12044" s="213" t="str">
        <f t="shared" si="3611"/>
        <v/>
      </c>
      <c r="B12044" s="211" t="str">
        <f t="shared" si="3612"/>
        <v/>
      </c>
      <c r="C12044" s="212"/>
      <c r="D12044" s="213" t="str">
        <f t="shared" si="3613"/>
        <v/>
      </c>
      <c r="E12044" s="214"/>
      <c r="F12044" s="215">
        <f t="shared" si="3614"/>
        <v>0</v>
      </c>
      <c r="G12044" s="281">
        <f t="shared" si="3615"/>
        <v>0</v>
      </c>
    </row>
    <row r="12045" spans="1:7" s="218" customFormat="1" ht="24" customHeight="1" x14ac:dyDescent="0.2">
      <c r="A12045" s="213" t="str">
        <f t="shared" si="3611"/>
        <v/>
      </c>
      <c r="B12045" s="211" t="str">
        <f t="shared" si="3612"/>
        <v/>
      </c>
      <c r="C12045" s="212"/>
      <c r="D12045" s="213" t="str">
        <f t="shared" si="3613"/>
        <v/>
      </c>
      <c r="E12045" s="214"/>
      <c r="F12045" s="215">
        <f t="shared" si="3614"/>
        <v>0</v>
      </c>
      <c r="G12045" s="281">
        <f t="shared" si="3615"/>
        <v>0</v>
      </c>
    </row>
    <row r="12046" spans="1:7" s="218" customFormat="1" ht="24" customHeight="1" x14ac:dyDescent="0.2">
      <c r="A12046" s="213" t="str">
        <f t="shared" si="3611"/>
        <v/>
      </c>
      <c r="B12046" s="211" t="str">
        <f t="shared" si="3612"/>
        <v/>
      </c>
      <c r="C12046" s="212"/>
      <c r="D12046" s="213" t="str">
        <f t="shared" si="3613"/>
        <v/>
      </c>
      <c r="E12046" s="214"/>
      <c r="F12046" s="215">
        <f t="shared" si="3614"/>
        <v>0</v>
      </c>
      <c r="G12046" s="281">
        <f t="shared" si="3615"/>
        <v>0</v>
      </c>
    </row>
    <row r="12047" spans="1:7" ht="24" customHeight="1" x14ac:dyDescent="0.2">
      <c r="A12047" s="285"/>
      <c r="B12047" s="101"/>
      <c r="C12047" s="95"/>
      <c r="D12047" s="101"/>
      <c r="E12047" s="102"/>
      <c r="F12047" s="268" t="s">
        <v>33</v>
      </c>
      <c r="G12047" s="283">
        <f>SUBTOTAL(9,G12038:G12046)</f>
        <v>0</v>
      </c>
    </row>
    <row r="12048" spans="1:7" ht="24" customHeight="1" x14ac:dyDescent="0.2">
      <c r="A12048" s="286"/>
      <c r="B12048" s="101"/>
      <c r="C12048" s="95"/>
      <c r="D12048" s="101"/>
      <c r="E12048" s="102"/>
      <c r="F12048" s="103"/>
      <c r="G12048" s="284"/>
    </row>
    <row r="12049" spans="1:123" ht="24" customHeight="1" x14ac:dyDescent="0.2">
      <c r="A12049" s="287" t="str">
        <f>B12007</f>
        <v/>
      </c>
      <c r="B12049" s="288" t="str">
        <f>C12007</f>
        <v/>
      </c>
      <c r="C12049" s="109"/>
      <c r="D12049" s="109" t="s">
        <v>34</v>
      </c>
      <c r="E12049" s="110"/>
      <c r="F12049" s="290" t="s">
        <v>35</v>
      </c>
      <c r="G12049" s="289">
        <f>SUBTOTAL(9,G12012:G12048)</f>
        <v>0</v>
      </c>
    </row>
    <row r="12051" spans="1:123" ht="24" customHeight="1" x14ac:dyDescent="0.2">
      <c r="A12051" s="269" t="s">
        <v>37</v>
      </c>
      <c r="B12051" s="270"/>
      <c r="C12051" s="270"/>
      <c r="D12051" s="270"/>
      <c r="E12051" s="270"/>
      <c r="F12051" s="270"/>
      <c r="G12051" s="271"/>
    </row>
    <row r="12052" spans="1:123" ht="24" customHeight="1" x14ac:dyDescent="0.2">
      <c r="A12052" s="272" t="s">
        <v>602</v>
      </c>
      <c r="B12052" s="97" t="str">
        <f>Comitente</f>
        <v>CA.ME. SAN JUAN SOCIEDAD DEL ESTADO</v>
      </c>
      <c r="C12052" s="92"/>
      <c r="D12052" s="98"/>
      <c r="E12052" s="98"/>
      <c r="F12052" s="99"/>
      <c r="G12052" s="273"/>
    </row>
    <row r="12053" spans="1:123" ht="24" customHeight="1" x14ac:dyDescent="0.2">
      <c r="A12053" s="272" t="s">
        <v>603</v>
      </c>
      <c r="B12053" s="97">
        <f>Contratista</f>
        <v>0</v>
      </c>
      <c r="C12053" s="93"/>
      <c r="D12053" s="93"/>
      <c r="E12053" s="93"/>
      <c r="F12053" s="100"/>
      <c r="G12053" s="274"/>
    </row>
    <row r="12054" spans="1:123" ht="24" customHeight="1" x14ac:dyDescent="0.2">
      <c r="A12054" s="272" t="s">
        <v>24</v>
      </c>
      <c r="B12054" s="97" t="str">
        <f>Obra</f>
        <v>CIERRE PERIMETRAL - OBRA CIVIL Ca.Me. SAN JUAN S.E.</v>
      </c>
      <c r="C12054" s="93"/>
      <c r="D12054" s="93"/>
      <c r="E12054" s="93"/>
      <c r="F12054" s="100" t="s">
        <v>38</v>
      </c>
      <c r="G12054" s="275">
        <f>Fecha_Base</f>
        <v>44711</v>
      </c>
    </row>
    <row r="12055" spans="1:123" ht="24" customHeight="1" x14ac:dyDescent="0.2">
      <c r="A12055" s="276" t="s">
        <v>601</v>
      </c>
      <c r="B12055" s="94" t="str">
        <f>Ubicación</f>
        <v>DEPARTAMENTO SARMIENTO</v>
      </c>
      <c r="C12055" s="94"/>
      <c r="D12055" s="101"/>
      <c r="E12055" s="102"/>
      <c r="F12055" s="103"/>
      <c r="G12055" s="277"/>
    </row>
    <row r="12056" spans="1:123" ht="24" customHeight="1" x14ac:dyDescent="0.2">
      <c r="A12056" s="276" t="s">
        <v>39</v>
      </c>
      <c r="B12056" s="104" t="str">
        <f>IFERROR(VALUE(LEFT(B12057,FIND(".",B12057)-1)),"")</f>
        <v/>
      </c>
      <c r="C12056" s="95" t="str">
        <f>IFERROR(VLOOKUP(B12056,Tabla_CyP,2,FALSE),"")</f>
        <v/>
      </c>
      <c r="D12056" s="95"/>
      <c r="E12056" s="102"/>
      <c r="F12056" s="103"/>
      <c r="G12056" s="277"/>
    </row>
    <row r="12057" spans="1:123" ht="24" customHeight="1" x14ac:dyDescent="0.2">
      <c r="A12057" s="276" t="s">
        <v>25</v>
      </c>
      <c r="B12057" s="105" t="str">
        <f>IFERROR(VLOOKUP(COUNTIF($A$1:A12057,"ANALISIS DE PRECIOS"),Tabla_NumeroItem,2,FALSE),"")</f>
        <v/>
      </c>
      <c r="C12057" s="95" t="str">
        <f>IFERROR(VLOOKUP(B12057,Tabla_CyP,2,FALSE),"")</f>
        <v/>
      </c>
      <c r="D12057" s="101"/>
      <c r="E12057" s="102"/>
      <c r="F12057" s="100" t="s">
        <v>26</v>
      </c>
      <c r="G12057" s="278" t="str">
        <f>IFERROR(VLOOKUP(B12057,Tabla_CyP,4,FALSE),"")</f>
        <v/>
      </c>
    </row>
    <row r="12058" spans="1:123" ht="24" customHeight="1" x14ac:dyDescent="0.2">
      <c r="A12058" s="276"/>
      <c r="B12058" s="94"/>
      <c r="C12058" s="95"/>
      <c r="D12058" s="101"/>
      <c r="E12058" s="102"/>
      <c r="F12058" s="103"/>
      <c r="G12058" s="277"/>
    </row>
    <row r="12059" spans="1:123" ht="24" customHeight="1" x14ac:dyDescent="0.2">
      <c r="A12059" s="378" t="s">
        <v>507</v>
      </c>
      <c r="B12059" s="379"/>
      <c r="C12059" s="380" t="s">
        <v>0</v>
      </c>
      <c r="D12059" s="380" t="s">
        <v>27</v>
      </c>
      <c r="E12059" s="386" t="s">
        <v>28</v>
      </c>
      <c r="F12059" s="388" t="s">
        <v>29</v>
      </c>
      <c r="G12059" s="388" t="s">
        <v>30</v>
      </c>
    </row>
    <row r="12060" spans="1:123" s="107" customFormat="1" ht="24" customHeight="1" x14ac:dyDescent="0.2">
      <c r="A12060" s="106" t="s">
        <v>508</v>
      </c>
      <c r="B12060" s="106" t="s">
        <v>509</v>
      </c>
      <c r="C12060" s="381"/>
      <c r="D12060" s="381"/>
      <c r="E12060" s="387"/>
      <c r="F12060" s="389"/>
      <c r="G12060" s="389"/>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customHeight="1" x14ac:dyDescent="0.2">
      <c r="A12061" s="279"/>
      <c r="B12061" s="108"/>
      <c r="C12061" s="267" t="s">
        <v>604</v>
      </c>
      <c r="D12061" s="109"/>
      <c r="E12061" s="110"/>
      <c r="F12061" s="111"/>
      <c r="G12061" s="280"/>
    </row>
    <row r="12062" spans="1:123" s="218" customFormat="1"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1">
        <f>ROUND(E12062*F12062,2)</f>
        <v>0</v>
      </c>
    </row>
    <row r="12063" spans="1:123" s="218" customFormat="1"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1">
        <f t="shared" ref="G12063:G12075" si="3620">ROUND(E12063*F12063,2)</f>
        <v>0</v>
      </c>
    </row>
    <row r="12064" spans="1:123" s="218" customFormat="1" ht="24" customHeight="1" x14ac:dyDescent="0.2">
      <c r="A12064" s="213" t="str">
        <f t="shared" si="3616"/>
        <v/>
      </c>
      <c r="B12064" s="211" t="str">
        <f t="shared" si="3619"/>
        <v/>
      </c>
      <c r="C12064" s="212"/>
      <c r="D12064" s="213" t="str">
        <f t="shared" si="3617"/>
        <v/>
      </c>
      <c r="E12064" s="214"/>
      <c r="F12064" s="215">
        <f t="shared" si="3618"/>
        <v>0</v>
      </c>
      <c r="G12064" s="281">
        <f t="shared" si="3620"/>
        <v>0</v>
      </c>
    </row>
    <row r="12065" spans="1:7" s="218" customFormat="1" ht="24" customHeight="1" x14ac:dyDescent="0.2">
      <c r="A12065" s="213" t="str">
        <f t="shared" si="3616"/>
        <v/>
      </c>
      <c r="B12065" s="211" t="str">
        <f t="shared" si="3619"/>
        <v/>
      </c>
      <c r="C12065" s="212"/>
      <c r="D12065" s="213" t="str">
        <f t="shared" si="3617"/>
        <v/>
      </c>
      <c r="E12065" s="214"/>
      <c r="F12065" s="215">
        <f t="shared" si="3618"/>
        <v>0</v>
      </c>
      <c r="G12065" s="281">
        <f t="shared" si="3620"/>
        <v>0</v>
      </c>
    </row>
    <row r="12066" spans="1:7" s="218" customFormat="1" ht="24" customHeight="1" x14ac:dyDescent="0.2">
      <c r="A12066" s="213" t="str">
        <f t="shared" si="3616"/>
        <v/>
      </c>
      <c r="B12066" s="211" t="str">
        <f t="shared" si="3619"/>
        <v/>
      </c>
      <c r="C12066" s="212"/>
      <c r="D12066" s="213" t="str">
        <f t="shared" si="3617"/>
        <v/>
      </c>
      <c r="E12066" s="214"/>
      <c r="F12066" s="215">
        <f t="shared" si="3618"/>
        <v>0</v>
      </c>
      <c r="G12066" s="281">
        <f t="shared" si="3620"/>
        <v>0</v>
      </c>
    </row>
    <row r="12067" spans="1:7" s="218" customFormat="1" ht="24" customHeight="1" x14ac:dyDescent="0.2">
      <c r="A12067" s="213" t="str">
        <f t="shared" si="3616"/>
        <v/>
      </c>
      <c r="B12067" s="211" t="str">
        <f t="shared" si="3619"/>
        <v/>
      </c>
      <c r="C12067" s="212"/>
      <c r="D12067" s="213" t="str">
        <f t="shared" si="3617"/>
        <v/>
      </c>
      <c r="E12067" s="214"/>
      <c r="F12067" s="215">
        <f t="shared" si="3618"/>
        <v>0</v>
      </c>
      <c r="G12067" s="281">
        <f t="shared" si="3620"/>
        <v>0</v>
      </c>
    </row>
    <row r="12068" spans="1:7" s="218" customFormat="1" ht="24" customHeight="1" x14ac:dyDescent="0.2">
      <c r="A12068" s="213" t="str">
        <f t="shared" si="3616"/>
        <v/>
      </c>
      <c r="B12068" s="211" t="str">
        <f t="shared" si="3619"/>
        <v/>
      </c>
      <c r="C12068" s="212"/>
      <c r="D12068" s="213" t="str">
        <f t="shared" si="3617"/>
        <v/>
      </c>
      <c r="E12068" s="214"/>
      <c r="F12068" s="215">
        <f t="shared" si="3618"/>
        <v>0</v>
      </c>
      <c r="G12068" s="281">
        <f t="shared" si="3620"/>
        <v>0</v>
      </c>
    </row>
    <row r="12069" spans="1:7" s="218" customFormat="1" ht="24" customHeight="1" x14ac:dyDescent="0.2">
      <c r="A12069" s="213" t="str">
        <f t="shared" si="3616"/>
        <v/>
      </c>
      <c r="B12069" s="211" t="str">
        <f t="shared" si="3619"/>
        <v/>
      </c>
      <c r="C12069" s="212"/>
      <c r="D12069" s="213" t="str">
        <f t="shared" si="3617"/>
        <v/>
      </c>
      <c r="E12069" s="214"/>
      <c r="F12069" s="215">
        <f t="shared" si="3618"/>
        <v>0</v>
      </c>
      <c r="G12069" s="281">
        <f t="shared" si="3620"/>
        <v>0</v>
      </c>
    </row>
    <row r="12070" spans="1:7" s="218" customFormat="1" ht="24" customHeight="1" x14ac:dyDescent="0.2">
      <c r="A12070" s="213" t="str">
        <f t="shared" si="3616"/>
        <v/>
      </c>
      <c r="B12070" s="211" t="str">
        <f t="shared" si="3619"/>
        <v/>
      </c>
      <c r="C12070" s="212"/>
      <c r="D12070" s="213" t="str">
        <f t="shared" si="3617"/>
        <v/>
      </c>
      <c r="E12070" s="214"/>
      <c r="F12070" s="215">
        <f t="shared" si="3618"/>
        <v>0</v>
      </c>
      <c r="G12070" s="281">
        <f t="shared" si="3620"/>
        <v>0</v>
      </c>
    </row>
    <row r="12071" spans="1:7" s="218" customFormat="1" ht="24" customHeight="1" x14ac:dyDescent="0.2">
      <c r="A12071" s="213" t="str">
        <f t="shared" si="3616"/>
        <v/>
      </c>
      <c r="B12071" s="211" t="str">
        <f t="shared" si="3619"/>
        <v/>
      </c>
      <c r="C12071" s="212"/>
      <c r="D12071" s="213" t="str">
        <f t="shared" si="3617"/>
        <v/>
      </c>
      <c r="E12071" s="214"/>
      <c r="F12071" s="215">
        <f t="shared" si="3618"/>
        <v>0</v>
      </c>
      <c r="G12071" s="281">
        <f t="shared" si="3620"/>
        <v>0</v>
      </c>
    </row>
    <row r="12072" spans="1:7" s="218" customFormat="1" ht="24" customHeight="1" x14ac:dyDescent="0.2">
      <c r="A12072" s="213" t="str">
        <f t="shared" si="3616"/>
        <v/>
      </c>
      <c r="B12072" s="211" t="str">
        <f t="shared" si="3619"/>
        <v/>
      </c>
      <c r="C12072" s="212"/>
      <c r="D12072" s="213" t="str">
        <f t="shared" si="3617"/>
        <v/>
      </c>
      <c r="E12072" s="214"/>
      <c r="F12072" s="215">
        <f t="shared" si="3618"/>
        <v>0</v>
      </c>
      <c r="G12072" s="281">
        <f t="shared" si="3620"/>
        <v>0</v>
      </c>
    </row>
    <row r="12073" spans="1:7" s="218" customFormat="1" ht="24" customHeight="1" x14ac:dyDescent="0.2">
      <c r="A12073" s="213" t="str">
        <f t="shared" si="3616"/>
        <v/>
      </c>
      <c r="B12073" s="211" t="str">
        <f t="shared" si="3619"/>
        <v/>
      </c>
      <c r="C12073" s="212"/>
      <c r="D12073" s="213" t="str">
        <f t="shared" si="3617"/>
        <v/>
      </c>
      <c r="E12073" s="214"/>
      <c r="F12073" s="215">
        <f t="shared" si="3618"/>
        <v>0</v>
      </c>
      <c r="G12073" s="281">
        <f t="shared" si="3620"/>
        <v>0</v>
      </c>
    </row>
    <row r="12074" spans="1:7" s="218" customFormat="1" ht="24" customHeight="1" x14ac:dyDescent="0.2">
      <c r="A12074" s="213" t="str">
        <f t="shared" si="3616"/>
        <v/>
      </c>
      <c r="B12074" s="211" t="str">
        <f t="shared" si="3619"/>
        <v/>
      </c>
      <c r="C12074" s="212"/>
      <c r="D12074" s="213" t="str">
        <f t="shared" si="3617"/>
        <v/>
      </c>
      <c r="E12074" s="214"/>
      <c r="F12074" s="215">
        <f t="shared" si="3618"/>
        <v>0</v>
      </c>
      <c r="G12074" s="281">
        <f t="shared" si="3620"/>
        <v>0</v>
      </c>
    </row>
    <row r="12075" spans="1:7" s="218" customFormat="1" ht="24" customHeight="1" x14ac:dyDescent="0.2">
      <c r="A12075" s="213" t="str">
        <f t="shared" si="3616"/>
        <v/>
      </c>
      <c r="B12075" s="211" t="str">
        <f t="shared" si="3619"/>
        <v/>
      </c>
      <c r="C12075" s="212"/>
      <c r="D12075" s="213" t="str">
        <f t="shared" si="3617"/>
        <v/>
      </c>
      <c r="E12075" s="214"/>
      <c r="F12075" s="216">
        <f t="shared" si="3618"/>
        <v>0</v>
      </c>
      <c r="G12075" s="281">
        <f t="shared" si="3620"/>
        <v>0</v>
      </c>
    </row>
    <row r="12076" spans="1:7" ht="24" customHeight="1" x14ac:dyDescent="0.2">
      <c r="A12076" s="282"/>
      <c r="B12076" s="95"/>
      <c r="C12076" s="95"/>
      <c r="D12076" s="101"/>
      <c r="E12076" s="102"/>
      <c r="F12076" s="268" t="s">
        <v>31</v>
      </c>
      <c r="G12076" s="283">
        <f>SUBTOTAL(9,G12062:G12075)</f>
        <v>0</v>
      </c>
    </row>
    <row r="12077" spans="1:7" ht="24" customHeight="1" x14ac:dyDescent="0.2">
      <c r="A12077" s="282"/>
      <c r="B12077" s="95"/>
      <c r="C12077" s="266" t="s">
        <v>605</v>
      </c>
      <c r="D12077" s="101"/>
      <c r="E12077" s="102"/>
      <c r="F12077" s="103"/>
      <c r="G12077" s="284"/>
    </row>
    <row r="12078" spans="1:7" s="218" customFormat="1"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1">
        <f>ROUND(E12078*F12078,2)</f>
        <v>0</v>
      </c>
    </row>
    <row r="12079" spans="1:7" s="218" customFormat="1" ht="24" customHeight="1" x14ac:dyDescent="0.2">
      <c r="A12079" s="213" t="str">
        <f t="shared" si="3621"/>
        <v/>
      </c>
      <c r="B12079" s="211">
        <f t="shared" si="3622"/>
        <v>0</v>
      </c>
      <c r="C12079" s="212"/>
      <c r="D12079" s="213" t="str">
        <f t="shared" si="3623"/>
        <v/>
      </c>
      <c r="E12079" s="214"/>
      <c r="F12079" s="217">
        <f t="shared" si="3624"/>
        <v>0</v>
      </c>
      <c r="G12079" s="281">
        <f>ROUND(E12079*F12079,2)</f>
        <v>0</v>
      </c>
    </row>
    <row r="12080" spans="1:7" s="218" customFormat="1" ht="24" customHeight="1" x14ac:dyDescent="0.2">
      <c r="A12080" s="213" t="str">
        <f t="shared" si="3621"/>
        <v/>
      </c>
      <c r="B12080" s="211">
        <f t="shared" si="3622"/>
        <v>0</v>
      </c>
      <c r="C12080" s="212"/>
      <c r="D12080" s="213" t="str">
        <f t="shared" si="3623"/>
        <v/>
      </c>
      <c r="E12080" s="214"/>
      <c r="F12080" s="217">
        <f t="shared" si="3624"/>
        <v>0</v>
      </c>
      <c r="G12080" s="281">
        <f t="shared" ref="G12080:G12085" si="3625">ROUND(E12080*F12080,2)</f>
        <v>0</v>
      </c>
    </row>
    <row r="12081" spans="1:7" s="218" customFormat="1" ht="24" customHeight="1" x14ac:dyDescent="0.2">
      <c r="A12081" s="213" t="str">
        <f t="shared" si="3621"/>
        <v/>
      </c>
      <c r="B12081" s="211">
        <f t="shared" si="3622"/>
        <v>0</v>
      </c>
      <c r="C12081" s="212"/>
      <c r="D12081" s="213" t="str">
        <f t="shared" si="3623"/>
        <v/>
      </c>
      <c r="E12081" s="214"/>
      <c r="F12081" s="217">
        <f t="shared" si="3624"/>
        <v>0</v>
      </c>
      <c r="G12081" s="281">
        <f t="shared" si="3625"/>
        <v>0</v>
      </c>
    </row>
    <row r="12082" spans="1:7" s="218" customFormat="1" ht="24" customHeight="1" x14ac:dyDescent="0.2">
      <c r="A12082" s="213" t="str">
        <f t="shared" si="3621"/>
        <v/>
      </c>
      <c r="B12082" s="211">
        <f t="shared" si="3622"/>
        <v>0</v>
      </c>
      <c r="C12082" s="212"/>
      <c r="D12082" s="213" t="str">
        <f t="shared" si="3623"/>
        <v/>
      </c>
      <c r="E12082" s="214"/>
      <c r="F12082" s="215">
        <f t="shared" si="3624"/>
        <v>0</v>
      </c>
      <c r="G12082" s="281">
        <f t="shared" si="3625"/>
        <v>0</v>
      </c>
    </row>
    <row r="12083" spans="1:7" s="218" customFormat="1" ht="24" customHeight="1" x14ac:dyDescent="0.2">
      <c r="A12083" s="213" t="str">
        <f t="shared" si="3621"/>
        <v/>
      </c>
      <c r="B12083" s="211">
        <f t="shared" si="3622"/>
        <v>0</v>
      </c>
      <c r="C12083" s="212"/>
      <c r="D12083" s="213" t="str">
        <f t="shared" si="3623"/>
        <v/>
      </c>
      <c r="E12083" s="214"/>
      <c r="F12083" s="215">
        <f t="shared" si="3624"/>
        <v>0</v>
      </c>
      <c r="G12083" s="281">
        <f t="shared" si="3625"/>
        <v>0</v>
      </c>
    </row>
    <row r="12084" spans="1:7" s="218" customFormat="1" ht="24" customHeight="1" x14ac:dyDescent="0.2">
      <c r="A12084" s="213" t="str">
        <f t="shared" si="3621"/>
        <v/>
      </c>
      <c r="B12084" s="211">
        <f t="shared" si="3622"/>
        <v>0</v>
      </c>
      <c r="C12084" s="212"/>
      <c r="D12084" s="213" t="str">
        <f t="shared" si="3623"/>
        <v/>
      </c>
      <c r="E12084" s="214"/>
      <c r="F12084" s="215">
        <f t="shared" si="3624"/>
        <v>0</v>
      </c>
      <c r="G12084" s="281">
        <f t="shared" si="3625"/>
        <v>0</v>
      </c>
    </row>
    <row r="12085" spans="1:7" s="218" customFormat="1" ht="24" customHeight="1" x14ac:dyDescent="0.2">
      <c r="A12085" s="213" t="str">
        <f t="shared" si="3621"/>
        <v/>
      </c>
      <c r="B12085" s="211">
        <f t="shared" si="3622"/>
        <v>0</v>
      </c>
      <c r="C12085" s="212"/>
      <c r="D12085" s="213" t="str">
        <f t="shared" si="3623"/>
        <v/>
      </c>
      <c r="E12085" s="214"/>
      <c r="F12085" s="215">
        <f t="shared" si="3624"/>
        <v>0</v>
      </c>
      <c r="G12085" s="281">
        <f t="shared" si="3625"/>
        <v>0</v>
      </c>
    </row>
    <row r="12086" spans="1:7" ht="24" customHeight="1" x14ac:dyDescent="0.2">
      <c r="A12086" s="282"/>
      <c r="B12086" s="95"/>
      <c r="C12086" s="95"/>
      <c r="D12086" s="101"/>
      <c r="E12086" s="102"/>
      <c r="F12086" s="268" t="s">
        <v>32</v>
      </c>
      <c r="G12086" s="283">
        <f>SUBTOTAL(9,G12078:G12085)</f>
        <v>0</v>
      </c>
    </row>
    <row r="12087" spans="1:7" ht="24" customHeight="1" x14ac:dyDescent="0.2">
      <c r="A12087" s="282"/>
      <c r="B12087" s="95"/>
      <c r="C12087" s="266" t="s">
        <v>606</v>
      </c>
      <c r="D12087" s="101"/>
      <c r="E12087" s="102"/>
      <c r="F12087" s="103"/>
      <c r="G12087" s="284"/>
    </row>
    <row r="12088" spans="1:7" s="218" customFormat="1"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1">
        <f t="shared" ref="G12088:G12096" si="3630">ROUND(E12088*F12088,2)</f>
        <v>0</v>
      </c>
    </row>
    <row r="12089" spans="1:7" s="218" customFormat="1" ht="24" customHeight="1" x14ac:dyDescent="0.2">
      <c r="A12089" s="213" t="str">
        <f t="shared" si="3626"/>
        <v/>
      </c>
      <c r="B12089" s="211" t="str">
        <f t="shared" si="3627"/>
        <v/>
      </c>
      <c r="C12089" s="212"/>
      <c r="D12089" s="213" t="str">
        <f t="shared" si="3628"/>
        <v/>
      </c>
      <c r="E12089" s="214"/>
      <c r="F12089" s="215">
        <f t="shared" si="3629"/>
        <v>0</v>
      </c>
      <c r="G12089" s="281">
        <f t="shared" si="3630"/>
        <v>0</v>
      </c>
    </row>
    <row r="12090" spans="1:7" s="218" customFormat="1" ht="24" customHeight="1" x14ac:dyDescent="0.2">
      <c r="A12090" s="213" t="str">
        <f t="shared" si="3626"/>
        <v/>
      </c>
      <c r="B12090" s="211" t="str">
        <f t="shared" si="3627"/>
        <v/>
      </c>
      <c r="C12090" s="212"/>
      <c r="D12090" s="213" t="str">
        <f t="shared" si="3628"/>
        <v/>
      </c>
      <c r="E12090" s="214"/>
      <c r="F12090" s="215">
        <f t="shared" si="3629"/>
        <v>0</v>
      </c>
      <c r="G12090" s="281">
        <f t="shared" si="3630"/>
        <v>0</v>
      </c>
    </row>
    <row r="12091" spans="1:7" s="218" customFormat="1" ht="24" customHeight="1" x14ac:dyDescent="0.2">
      <c r="A12091" s="213" t="str">
        <f t="shared" si="3626"/>
        <v/>
      </c>
      <c r="B12091" s="211" t="str">
        <f t="shared" si="3627"/>
        <v/>
      </c>
      <c r="C12091" s="212"/>
      <c r="D12091" s="213" t="str">
        <f t="shared" si="3628"/>
        <v/>
      </c>
      <c r="E12091" s="214"/>
      <c r="F12091" s="215">
        <f t="shared" si="3629"/>
        <v>0</v>
      </c>
      <c r="G12091" s="281">
        <f t="shared" si="3630"/>
        <v>0</v>
      </c>
    </row>
    <row r="12092" spans="1:7" s="218" customFormat="1" ht="24" customHeight="1" x14ac:dyDescent="0.2">
      <c r="A12092" s="213" t="str">
        <f t="shared" si="3626"/>
        <v/>
      </c>
      <c r="B12092" s="211" t="str">
        <f t="shared" si="3627"/>
        <v/>
      </c>
      <c r="C12092" s="212"/>
      <c r="D12092" s="213" t="str">
        <f t="shared" si="3628"/>
        <v/>
      </c>
      <c r="E12092" s="214"/>
      <c r="F12092" s="215">
        <f t="shared" si="3629"/>
        <v>0</v>
      </c>
      <c r="G12092" s="281">
        <f t="shared" si="3630"/>
        <v>0</v>
      </c>
    </row>
    <row r="12093" spans="1:7" s="218" customFormat="1" ht="24" customHeight="1" x14ac:dyDescent="0.2">
      <c r="A12093" s="213" t="str">
        <f t="shared" si="3626"/>
        <v/>
      </c>
      <c r="B12093" s="211" t="str">
        <f t="shared" si="3627"/>
        <v/>
      </c>
      <c r="C12093" s="212"/>
      <c r="D12093" s="213" t="str">
        <f t="shared" si="3628"/>
        <v/>
      </c>
      <c r="E12093" s="214"/>
      <c r="F12093" s="215">
        <f t="shared" si="3629"/>
        <v>0</v>
      </c>
      <c r="G12093" s="281">
        <f t="shared" si="3630"/>
        <v>0</v>
      </c>
    </row>
    <row r="12094" spans="1:7" s="218" customFormat="1" ht="24" customHeight="1" x14ac:dyDescent="0.2">
      <c r="A12094" s="213" t="str">
        <f t="shared" si="3626"/>
        <v/>
      </c>
      <c r="B12094" s="211" t="str">
        <f t="shared" si="3627"/>
        <v/>
      </c>
      <c r="C12094" s="212"/>
      <c r="D12094" s="213" t="str">
        <f t="shared" si="3628"/>
        <v/>
      </c>
      <c r="E12094" s="214"/>
      <c r="F12094" s="215">
        <f t="shared" si="3629"/>
        <v>0</v>
      </c>
      <c r="G12094" s="281">
        <f t="shared" si="3630"/>
        <v>0</v>
      </c>
    </row>
    <row r="12095" spans="1:7" s="218" customFormat="1" ht="24" customHeight="1" x14ac:dyDescent="0.2">
      <c r="A12095" s="213" t="str">
        <f t="shared" si="3626"/>
        <v/>
      </c>
      <c r="B12095" s="211" t="str">
        <f t="shared" si="3627"/>
        <v/>
      </c>
      <c r="C12095" s="212"/>
      <c r="D12095" s="213" t="str">
        <f t="shared" si="3628"/>
        <v/>
      </c>
      <c r="E12095" s="214"/>
      <c r="F12095" s="215">
        <f t="shared" si="3629"/>
        <v>0</v>
      </c>
      <c r="G12095" s="281">
        <f t="shared" si="3630"/>
        <v>0</v>
      </c>
    </row>
    <row r="12096" spans="1:7" s="218" customFormat="1" ht="24" customHeight="1" x14ac:dyDescent="0.2">
      <c r="A12096" s="213" t="str">
        <f t="shared" si="3626"/>
        <v/>
      </c>
      <c r="B12096" s="211" t="str">
        <f t="shared" si="3627"/>
        <v/>
      </c>
      <c r="C12096" s="212"/>
      <c r="D12096" s="213" t="str">
        <f t="shared" si="3628"/>
        <v/>
      </c>
      <c r="E12096" s="214"/>
      <c r="F12096" s="215">
        <f t="shared" si="3629"/>
        <v>0</v>
      </c>
      <c r="G12096" s="281">
        <f t="shared" si="3630"/>
        <v>0</v>
      </c>
    </row>
    <row r="12097" spans="1:123" ht="24" customHeight="1" x14ac:dyDescent="0.2">
      <c r="A12097" s="285"/>
      <c r="B12097" s="101"/>
      <c r="C12097" s="95"/>
      <c r="D12097" s="101"/>
      <c r="E12097" s="102"/>
      <c r="F12097" s="268" t="s">
        <v>33</v>
      </c>
      <c r="G12097" s="283">
        <f>SUBTOTAL(9,G12088:G12096)</f>
        <v>0</v>
      </c>
    </row>
    <row r="12098" spans="1:123" ht="24" customHeight="1" x14ac:dyDescent="0.2">
      <c r="A12098" s="286"/>
      <c r="B12098" s="101"/>
      <c r="C12098" s="95"/>
      <c r="D12098" s="101"/>
      <c r="E12098" s="102"/>
      <c r="F12098" s="103"/>
      <c r="G12098" s="284"/>
    </row>
    <row r="12099" spans="1:123" ht="24" customHeight="1" x14ac:dyDescent="0.2">
      <c r="A12099" s="287" t="str">
        <f>B12057</f>
        <v/>
      </c>
      <c r="B12099" s="288" t="str">
        <f>C12057</f>
        <v/>
      </c>
      <c r="C12099" s="109"/>
      <c r="D12099" s="109" t="s">
        <v>34</v>
      </c>
      <c r="E12099" s="110"/>
      <c r="F12099" s="290" t="s">
        <v>35</v>
      </c>
      <c r="G12099" s="289">
        <f>SUBTOTAL(9,G12062:G12098)</f>
        <v>0</v>
      </c>
    </row>
    <row r="12101" spans="1:123" ht="24" customHeight="1" x14ac:dyDescent="0.2">
      <c r="A12101" s="269" t="s">
        <v>37</v>
      </c>
      <c r="B12101" s="270"/>
      <c r="C12101" s="270"/>
      <c r="D12101" s="270"/>
      <c r="E12101" s="270"/>
      <c r="F12101" s="270"/>
      <c r="G12101" s="271"/>
    </row>
    <row r="12102" spans="1:123" ht="24" customHeight="1" x14ac:dyDescent="0.2">
      <c r="A12102" s="272" t="s">
        <v>602</v>
      </c>
      <c r="B12102" s="97" t="str">
        <f>Comitente</f>
        <v>CA.ME. SAN JUAN SOCIEDAD DEL ESTADO</v>
      </c>
      <c r="C12102" s="92"/>
      <c r="D12102" s="98"/>
      <c r="E12102" s="98"/>
      <c r="F12102" s="99"/>
      <c r="G12102" s="273"/>
    </row>
    <row r="12103" spans="1:123" ht="24" customHeight="1" x14ac:dyDescent="0.2">
      <c r="A12103" s="272" t="s">
        <v>603</v>
      </c>
      <c r="B12103" s="97">
        <f>Contratista</f>
        <v>0</v>
      </c>
      <c r="C12103" s="93"/>
      <c r="D12103" s="93"/>
      <c r="E12103" s="93"/>
      <c r="F12103" s="100"/>
      <c r="G12103" s="274"/>
    </row>
    <row r="12104" spans="1:123" ht="24" customHeight="1" x14ac:dyDescent="0.2">
      <c r="A12104" s="272" t="s">
        <v>24</v>
      </c>
      <c r="B12104" s="97" t="str">
        <f>Obra</f>
        <v>CIERRE PERIMETRAL - OBRA CIVIL Ca.Me. SAN JUAN S.E.</v>
      </c>
      <c r="C12104" s="93"/>
      <c r="D12104" s="93"/>
      <c r="E12104" s="93"/>
      <c r="F12104" s="100" t="s">
        <v>38</v>
      </c>
      <c r="G12104" s="275">
        <f>Fecha_Base</f>
        <v>44711</v>
      </c>
    </row>
    <row r="12105" spans="1:123" ht="24" customHeight="1" x14ac:dyDescent="0.2">
      <c r="A12105" s="276" t="s">
        <v>601</v>
      </c>
      <c r="B12105" s="94" t="str">
        <f>Ubicación</f>
        <v>DEPARTAMENTO SARMIENTO</v>
      </c>
      <c r="C12105" s="94"/>
      <c r="D12105" s="101"/>
      <c r="E12105" s="102"/>
      <c r="F12105" s="103"/>
      <c r="G12105" s="277"/>
    </row>
    <row r="12106" spans="1:123" ht="24" customHeight="1" x14ac:dyDescent="0.2">
      <c r="A12106" s="276" t="s">
        <v>39</v>
      </c>
      <c r="B12106" s="104" t="str">
        <f>IFERROR(VALUE(LEFT(B12107,FIND(".",B12107)-1)),"")</f>
        <v/>
      </c>
      <c r="C12106" s="95" t="str">
        <f>IFERROR(VLOOKUP(B12106,Tabla_CyP,2,FALSE),"")</f>
        <v/>
      </c>
      <c r="D12106" s="95"/>
      <c r="E12106" s="102"/>
      <c r="F12106" s="103"/>
      <c r="G12106" s="277"/>
    </row>
    <row r="12107" spans="1:123" ht="24" customHeight="1" x14ac:dyDescent="0.2">
      <c r="A12107" s="276" t="s">
        <v>25</v>
      </c>
      <c r="B12107" s="105" t="str">
        <f>IFERROR(VLOOKUP(COUNTIF($A$1:A12107,"ANALISIS DE PRECIOS"),Tabla_NumeroItem,2,FALSE),"")</f>
        <v/>
      </c>
      <c r="C12107" s="95" t="str">
        <f>IFERROR(VLOOKUP(B12107,Tabla_CyP,2,FALSE),"")</f>
        <v/>
      </c>
      <c r="D12107" s="101"/>
      <c r="E12107" s="102"/>
      <c r="F12107" s="100" t="s">
        <v>26</v>
      </c>
      <c r="G12107" s="278" t="str">
        <f>IFERROR(VLOOKUP(B12107,Tabla_CyP,4,FALSE),"")</f>
        <v/>
      </c>
    </row>
    <row r="12108" spans="1:123" ht="24" customHeight="1" x14ac:dyDescent="0.2">
      <c r="A12108" s="276"/>
      <c r="B12108" s="94"/>
      <c r="C12108" s="95"/>
      <c r="D12108" s="101"/>
      <c r="E12108" s="102"/>
      <c r="F12108" s="103"/>
      <c r="G12108" s="277"/>
    </row>
    <row r="12109" spans="1:123" ht="24" customHeight="1" x14ac:dyDescent="0.2">
      <c r="A12109" s="378" t="s">
        <v>507</v>
      </c>
      <c r="B12109" s="379"/>
      <c r="C12109" s="380" t="s">
        <v>0</v>
      </c>
      <c r="D12109" s="380" t="s">
        <v>27</v>
      </c>
      <c r="E12109" s="386" t="s">
        <v>28</v>
      </c>
      <c r="F12109" s="388" t="s">
        <v>29</v>
      </c>
      <c r="G12109" s="388" t="s">
        <v>30</v>
      </c>
    </row>
    <row r="12110" spans="1:123" s="107" customFormat="1" ht="24" customHeight="1" x14ac:dyDescent="0.2">
      <c r="A12110" s="106" t="s">
        <v>508</v>
      </c>
      <c r="B12110" s="106" t="s">
        <v>509</v>
      </c>
      <c r="C12110" s="381"/>
      <c r="D12110" s="381"/>
      <c r="E12110" s="387"/>
      <c r="F12110" s="389"/>
      <c r="G12110" s="389"/>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customHeight="1" x14ac:dyDescent="0.2">
      <c r="A12111" s="279"/>
      <c r="B12111" s="108"/>
      <c r="C12111" s="267" t="s">
        <v>604</v>
      </c>
      <c r="D12111" s="109"/>
      <c r="E12111" s="110"/>
      <c r="F12111" s="111"/>
      <c r="G12111" s="280"/>
    </row>
    <row r="12112" spans="1:123" s="218" customFormat="1"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1">
        <f>ROUND(E12112*F12112,2)</f>
        <v>0</v>
      </c>
    </row>
    <row r="12113" spans="1:7" s="218" customFormat="1"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1">
        <f t="shared" ref="G12113:G12125" si="3635">ROUND(E12113*F12113,2)</f>
        <v>0</v>
      </c>
    </row>
    <row r="12114" spans="1:7" s="218" customFormat="1" ht="24" customHeight="1" x14ac:dyDescent="0.2">
      <c r="A12114" s="213" t="str">
        <f t="shared" si="3631"/>
        <v/>
      </c>
      <c r="B12114" s="211" t="str">
        <f t="shared" si="3634"/>
        <v/>
      </c>
      <c r="C12114" s="212"/>
      <c r="D12114" s="213" t="str">
        <f t="shared" si="3632"/>
        <v/>
      </c>
      <c r="E12114" s="214"/>
      <c r="F12114" s="215">
        <f t="shared" si="3633"/>
        <v>0</v>
      </c>
      <c r="G12114" s="281">
        <f t="shared" si="3635"/>
        <v>0</v>
      </c>
    </row>
    <row r="12115" spans="1:7" s="218" customFormat="1" ht="24" customHeight="1" x14ac:dyDescent="0.2">
      <c r="A12115" s="213" t="str">
        <f t="shared" si="3631"/>
        <v/>
      </c>
      <c r="B12115" s="211" t="str">
        <f t="shared" si="3634"/>
        <v/>
      </c>
      <c r="C12115" s="212"/>
      <c r="D12115" s="213" t="str">
        <f t="shared" si="3632"/>
        <v/>
      </c>
      <c r="E12115" s="214"/>
      <c r="F12115" s="215">
        <f t="shared" si="3633"/>
        <v>0</v>
      </c>
      <c r="G12115" s="281">
        <f t="shared" si="3635"/>
        <v>0</v>
      </c>
    </row>
    <row r="12116" spans="1:7" s="218" customFormat="1" ht="24" customHeight="1" x14ac:dyDescent="0.2">
      <c r="A12116" s="213" t="str">
        <f t="shared" si="3631"/>
        <v/>
      </c>
      <c r="B12116" s="211" t="str">
        <f t="shared" si="3634"/>
        <v/>
      </c>
      <c r="C12116" s="212"/>
      <c r="D12116" s="213" t="str">
        <f t="shared" si="3632"/>
        <v/>
      </c>
      <c r="E12116" s="214"/>
      <c r="F12116" s="215">
        <f t="shared" si="3633"/>
        <v>0</v>
      </c>
      <c r="G12116" s="281">
        <f t="shared" si="3635"/>
        <v>0</v>
      </c>
    </row>
    <row r="12117" spans="1:7" s="218" customFormat="1" ht="24" customHeight="1" x14ac:dyDescent="0.2">
      <c r="A12117" s="213" t="str">
        <f t="shared" si="3631"/>
        <v/>
      </c>
      <c r="B12117" s="211" t="str">
        <f t="shared" si="3634"/>
        <v/>
      </c>
      <c r="C12117" s="212"/>
      <c r="D12117" s="213" t="str">
        <f t="shared" si="3632"/>
        <v/>
      </c>
      <c r="E12117" s="214"/>
      <c r="F12117" s="215">
        <f t="shared" si="3633"/>
        <v>0</v>
      </c>
      <c r="G12117" s="281">
        <f t="shared" si="3635"/>
        <v>0</v>
      </c>
    </row>
    <row r="12118" spans="1:7" s="218" customFormat="1" ht="24" customHeight="1" x14ac:dyDescent="0.2">
      <c r="A12118" s="213" t="str">
        <f t="shared" si="3631"/>
        <v/>
      </c>
      <c r="B12118" s="211" t="str">
        <f t="shared" si="3634"/>
        <v/>
      </c>
      <c r="C12118" s="212"/>
      <c r="D12118" s="213" t="str">
        <f t="shared" si="3632"/>
        <v/>
      </c>
      <c r="E12118" s="214"/>
      <c r="F12118" s="215">
        <f t="shared" si="3633"/>
        <v>0</v>
      </c>
      <c r="G12118" s="281">
        <f t="shared" si="3635"/>
        <v>0</v>
      </c>
    </row>
    <row r="12119" spans="1:7" s="218" customFormat="1" ht="24" customHeight="1" x14ac:dyDescent="0.2">
      <c r="A12119" s="213" t="str">
        <f t="shared" si="3631"/>
        <v/>
      </c>
      <c r="B12119" s="211" t="str">
        <f t="shared" si="3634"/>
        <v/>
      </c>
      <c r="C12119" s="212"/>
      <c r="D12119" s="213" t="str">
        <f t="shared" si="3632"/>
        <v/>
      </c>
      <c r="E12119" s="214"/>
      <c r="F12119" s="215">
        <f t="shared" si="3633"/>
        <v>0</v>
      </c>
      <c r="G12119" s="281">
        <f t="shared" si="3635"/>
        <v>0</v>
      </c>
    </row>
    <row r="12120" spans="1:7" s="218" customFormat="1" ht="24" customHeight="1" x14ac:dyDescent="0.2">
      <c r="A12120" s="213" t="str">
        <f t="shared" si="3631"/>
        <v/>
      </c>
      <c r="B12120" s="211" t="str">
        <f t="shared" si="3634"/>
        <v/>
      </c>
      <c r="C12120" s="212"/>
      <c r="D12120" s="213" t="str">
        <f t="shared" si="3632"/>
        <v/>
      </c>
      <c r="E12120" s="214"/>
      <c r="F12120" s="215">
        <f t="shared" si="3633"/>
        <v>0</v>
      </c>
      <c r="G12120" s="281">
        <f t="shared" si="3635"/>
        <v>0</v>
      </c>
    </row>
    <row r="12121" spans="1:7" s="218" customFormat="1" ht="24" customHeight="1" x14ac:dyDescent="0.2">
      <c r="A12121" s="213" t="str">
        <f t="shared" si="3631"/>
        <v/>
      </c>
      <c r="B12121" s="211" t="str">
        <f t="shared" si="3634"/>
        <v/>
      </c>
      <c r="C12121" s="212"/>
      <c r="D12121" s="213" t="str">
        <f t="shared" si="3632"/>
        <v/>
      </c>
      <c r="E12121" s="214"/>
      <c r="F12121" s="215">
        <f t="shared" si="3633"/>
        <v>0</v>
      </c>
      <c r="G12121" s="281">
        <f t="shared" si="3635"/>
        <v>0</v>
      </c>
    </row>
    <row r="12122" spans="1:7" s="218" customFormat="1" ht="24" customHeight="1" x14ac:dyDescent="0.2">
      <c r="A12122" s="213" t="str">
        <f t="shared" si="3631"/>
        <v/>
      </c>
      <c r="B12122" s="211" t="str">
        <f t="shared" si="3634"/>
        <v/>
      </c>
      <c r="C12122" s="212"/>
      <c r="D12122" s="213" t="str">
        <f t="shared" si="3632"/>
        <v/>
      </c>
      <c r="E12122" s="214"/>
      <c r="F12122" s="215">
        <f t="shared" si="3633"/>
        <v>0</v>
      </c>
      <c r="G12122" s="281">
        <f t="shared" si="3635"/>
        <v>0</v>
      </c>
    </row>
    <row r="12123" spans="1:7" s="218" customFormat="1" ht="24" customHeight="1" x14ac:dyDescent="0.2">
      <c r="A12123" s="213" t="str">
        <f t="shared" si="3631"/>
        <v/>
      </c>
      <c r="B12123" s="211" t="str">
        <f t="shared" si="3634"/>
        <v/>
      </c>
      <c r="C12123" s="212"/>
      <c r="D12123" s="213" t="str">
        <f t="shared" si="3632"/>
        <v/>
      </c>
      <c r="E12123" s="214"/>
      <c r="F12123" s="215">
        <f t="shared" si="3633"/>
        <v>0</v>
      </c>
      <c r="G12123" s="281">
        <f t="shared" si="3635"/>
        <v>0</v>
      </c>
    </row>
    <row r="12124" spans="1:7" s="218" customFormat="1" ht="24" customHeight="1" x14ac:dyDescent="0.2">
      <c r="A12124" s="213" t="str">
        <f t="shared" si="3631"/>
        <v/>
      </c>
      <c r="B12124" s="211" t="str">
        <f t="shared" si="3634"/>
        <v/>
      </c>
      <c r="C12124" s="212"/>
      <c r="D12124" s="213" t="str">
        <f t="shared" si="3632"/>
        <v/>
      </c>
      <c r="E12124" s="214"/>
      <c r="F12124" s="215">
        <f t="shared" si="3633"/>
        <v>0</v>
      </c>
      <c r="G12124" s="281">
        <f t="shared" si="3635"/>
        <v>0</v>
      </c>
    </row>
    <row r="12125" spans="1:7" s="218" customFormat="1" ht="24" customHeight="1" x14ac:dyDescent="0.2">
      <c r="A12125" s="213" t="str">
        <f t="shared" si="3631"/>
        <v/>
      </c>
      <c r="B12125" s="211" t="str">
        <f t="shared" si="3634"/>
        <v/>
      </c>
      <c r="C12125" s="212"/>
      <c r="D12125" s="213" t="str">
        <f t="shared" si="3632"/>
        <v/>
      </c>
      <c r="E12125" s="214"/>
      <c r="F12125" s="216">
        <f t="shared" si="3633"/>
        <v>0</v>
      </c>
      <c r="G12125" s="281">
        <f t="shared" si="3635"/>
        <v>0</v>
      </c>
    </row>
    <row r="12126" spans="1:7" ht="24" customHeight="1" x14ac:dyDescent="0.2">
      <c r="A12126" s="282"/>
      <c r="B12126" s="95"/>
      <c r="C12126" s="95"/>
      <c r="D12126" s="101"/>
      <c r="E12126" s="102"/>
      <c r="F12126" s="268" t="s">
        <v>31</v>
      </c>
      <c r="G12126" s="283">
        <f>SUBTOTAL(9,G12112:G12125)</f>
        <v>0</v>
      </c>
    </row>
    <row r="12127" spans="1:7" ht="24" customHeight="1" x14ac:dyDescent="0.2">
      <c r="A12127" s="282"/>
      <c r="B12127" s="95"/>
      <c r="C12127" s="266" t="s">
        <v>605</v>
      </c>
      <c r="D12127" s="101"/>
      <c r="E12127" s="102"/>
      <c r="F12127" s="103"/>
      <c r="G12127" s="284"/>
    </row>
    <row r="12128" spans="1:7" s="218" customFormat="1"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1">
        <f>ROUND(E12128*F12128,2)</f>
        <v>0</v>
      </c>
    </row>
    <row r="12129" spans="1:7" s="218" customFormat="1" ht="24" customHeight="1" x14ac:dyDescent="0.2">
      <c r="A12129" s="213" t="str">
        <f t="shared" si="3636"/>
        <v/>
      </c>
      <c r="B12129" s="211">
        <f t="shared" si="3637"/>
        <v>0</v>
      </c>
      <c r="C12129" s="212"/>
      <c r="D12129" s="213" t="str">
        <f t="shared" si="3638"/>
        <v/>
      </c>
      <c r="E12129" s="214"/>
      <c r="F12129" s="217">
        <f t="shared" si="3639"/>
        <v>0</v>
      </c>
      <c r="G12129" s="281">
        <f>ROUND(E12129*F12129,2)</f>
        <v>0</v>
      </c>
    </row>
    <row r="12130" spans="1:7" s="218" customFormat="1" ht="24" customHeight="1" x14ac:dyDescent="0.2">
      <c r="A12130" s="213" t="str">
        <f t="shared" si="3636"/>
        <v/>
      </c>
      <c r="B12130" s="211">
        <f t="shared" si="3637"/>
        <v>0</v>
      </c>
      <c r="C12130" s="212"/>
      <c r="D12130" s="213" t="str">
        <f t="shared" si="3638"/>
        <v/>
      </c>
      <c r="E12130" s="214"/>
      <c r="F12130" s="217">
        <f t="shared" si="3639"/>
        <v>0</v>
      </c>
      <c r="G12130" s="281">
        <f t="shared" ref="G12130:G12135" si="3640">ROUND(E12130*F12130,2)</f>
        <v>0</v>
      </c>
    </row>
    <row r="12131" spans="1:7" s="218" customFormat="1" ht="24" customHeight="1" x14ac:dyDescent="0.2">
      <c r="A12131" s="213" t="str">
        <f t="shared" si="3636"/>
        <v/>
      </c>
      <c r="B12131" s="211">
        <f t="shared" si="3637"/>
        <v>0</v>
      </c>
      <c r="C12131" s="212"/>
      <c r="D12131" s="213" t="str">
        <f t="shared" si="3638"/>
        <v/>
      </c>
      <c r="E12131" s="214"/>
      <c r="F12131" s="217">
        <f t="shared" si="3639"/>
        <v>0</v>
      </c>
      <c r="G12131" s="281">
        <f t="shared" si="3640"/>
        <v>0</v>
      </c>
    </row>
    <row r="12132" spans="1:7" s="218" customFormat="1" ht="24" customHeight="1" x14ac:dyDescent="0.2">
      <c r="A12132" s="213" t="str">
        <f t="shared" si="3636"/>
        <v/>
      </c>
      <c r="B12132" s="211">
        <f t="shared" si="3637"/>
        <v>0</v>
      </c>
      <c r="C12132" s="212"/>
      <c r="D12132" s="213" t="str">
        <f t="shared" si="3638"/>
        <v/>
      </c>
      <c r="E12132" s="214"/>
      <c r="F12132" s="215">
        <f t="shared" si="3639"/>
        <v>0</v>
      </c>
      <c r="G12132" s="281">
        <f t="shared" si="3640"/>
        <v>0</v>
      </c>
    </row>
    <row r="12133" spans="1:7" s="218" customFormat="1" ht="24" customHeight="1" x14ac:dyDescent="0.2">
      <c r="A12133" s="213" t="str">
        <f t="shared" si="3636"/>
        <v/>
      </c>
      <c r="B12133" s="211">
        <f t="shared" si="3637"/>
        <v>0</v>
      </c>
      <c r="C12133" s="212"/>
      <c r="D12133" s="213" t="str">
        <f t="shared" si="3638"/>
        <v/>
      </c>
      <c r="E12133" s="214"/>
      <c r="F12133" s="215">
        <f t="shared" si="3639"/>
        <v>0</v>
      </c>
      <c r="G12133" s="281">
        <f t="shared" si="3640"/>
        <v>0</v>
      </c>
    </row>
    <row r="12134" spans="1:7" s="218" customFormat="1" ht="24" customHeight="1" x14ac:dyDescent="0.2">
      <c r="A12134" s="213" t="str">
        <f t="shared" si="3636"/>
        <v/>
      </c>
      <c r="B12134" s="211">
        <f t="shared" si="3637"/>
        <v>0</v>
      </c>
      <c r="C12134" s="212"/>
      <c r="D12134" s="213" t="str">
        <f t="shared" si="3638"/>
        <v/>
      </c>
      <c r="E12134" s="214"/>
      <c r="F12134" s="215">
        <f t="shared" si="3639"/>
        <v>0</v>
      </c>
      <c r="G12134" s="281">
        <f t="shared" si="3640"/>
        <v>0</v>
      </c>
    </row>
    <row r="12135" spans="1:7" s="218" customFormat="1" ht="24" customHeight="1" x14ac:dyDescent="0.2">
      <c r="A12135" s="213" t="str">
        <f t="shared" si="3636"/>
        <v/>
      </c>
      <c r="B12135" s="211">
        <f t="shared" si="3637"/>
        <v>0</v>
      </c>
      <c r="C12135" s="212"/>
      <c r="D12135" s="213" t="str">
        <f t="shared" si="3638"/>
        <v/>
      </c>
      <c r="E12135" s="214"/>
      <c r="F12135" s="215">
        <f t="shared" si="3639"/>
        <v>0</v>
      </c>
      <c r="G12135" s="281">
        <f t="shared" si="3640"/>
        <v>0</v>
      </c>
    </row>
    <row r="12136" spans="1:7" ht="24" customHeight="1" x14ac:dyDescent="0.2">
      <c r="A12136" s="282"/>
      <c r="B12136" s="95"/>
      <c r="C12136" s="95"/>
      <c r="D12136" s="101"/>
      <c r="E12136" s="102"/>
      <c r="F12136" s="268" t="s">
        <v>32</v>
      </c>
      <c r="G12136" s="283">
        <f>SUBTOTAL(9,G12128:G12135)</f>
        <v>0</v>
      </c>
    </row>
    <row r="12137" spans="1:7" ht="24" customHeight="1" x14ac:dyDescent="0.2">
      <c r="A12137" s="282"/>
      <c r="B12137" s="95"/>
      <c r="C12137" s="266" t="s">
        <v>606</v>
      </c>
      <c r="D12137" s="101"/>
      <c r="E12137" s="102"/>
      <c r="F12137" s="103"/>
      <c r="G12137" s="284"/>
    </row>
    <row r="12138" spans="1:7" s="218" customFormat="1"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1">
        <f t="shared" ref="G12138:G12146" si="3645">ROUND(E12138*F12138,2)</f>
        <v>0</v>
      </c>
    </row>
    <row r="12139" spans="1:7" s="218" customFormat="1" ht="24" customHeight="1" x14ac:dyDescent="0.2">
      <c r="A12139" s="213" t="str">
        <f t="shared" si="3641"/>
        <v/>
      </c>
      <c r="B12139" s="211" t="str">
        <f t="shared" si="3642"/>
        <v/>
      </c>
      <c r="C12139" s="212"/>
      <c r="D12139" s="213" t="str">
        <f t="shared" si="3643"/>
        <v/>
      </c>
      <c r="E12139" s="214"/>
      <c r="F12139" s="215">
        <f t="shared" si="3644"/>
        <v>0</v>
      </c>
      <c r="G12139" s="281">
        <f t="shared" si="3645"/>
        <v>0</v>
      </c>
    </row>
    <row r="12140" spans="1:7" s="218" customFormat="1" ht="24" customHeight="1" x14ac:dyDescent="0.2">
      <c r="A12140" s="213" t="str">
        <f t="shared" si="3641"/>
        <v/>
      </c>
      <c r="B12140" s="211" t="str">
        <f t="shared" si="3642"/>
        <v/>
      </c>
      <c r="C12140" s="212"/>
      <c r="D12140" s="213" t="str">
        <f t="shared" si="3643"/>
        <v/>
      </c>
      <c r="E12140" s="214"/>
      <c r="F12140" s="215">
        <f t="shared" si="3644"/>
        <v>0</v>
      </c>
      <c r="G12140" s="281">
        <f t="shared" si="3645"/>
        <v>0</v>
      </c>
    </row>
    <row r="12141" spans="1:7" s="218" customFormat="1" ht="24" customHeight="1" x14ac:dyDescent="0.2">
      <c r="A12141" s="213" t="str">
        <f t="shared" si="3641"/>
        <v/>
      </c>
      <c r="B12141" s="211" t="str">
        <f t="shared" si="3642"/>
        <v/>
      </c>
      <c r="C12141" s="212"/>
      <c r="D12141" s="213" t="str">
        <f t="shared" si="3643"/>
        <v/>
      </c>
      <c r="E12141" s="214"/>
      <c r="F12141" s="215">
        <f t="shared" si="3644"/>
        <v>0</v>
      </c>
      <c r="G12141" s="281">
        <f t="shared" si="3645"/>
        <v>0</v>
      </c>
    </row>
    <row r="12142" spans="1:7" s="218" customFormat="1" ht="24" customHeight="1" x14ac:dyDescent="0.2">
      <c r="A12142" s="213" t="str">
        <f t="shared" si="3641"/>
        <v/>
      </c>
      <c r="B12142" s="211" t="str">
        <f t="shared" si="3642"/>
        <v/>
      </c>
      <c r="C12142" s="212"/>
      <c r="D12142" s="213" t="str">
        <f t="shared" si="3643"/>
        <v/>
      </c>
      <c r="E12142" s="214"/>
      <c r="F12142" s="215">
        <f t="shared" si="3644"/>
        <v>0</v>
      </c>
      <c r="G12142" s="281">
        <f t="shared" si="3645"/>
        <v>0</v>
      </c>
    </row>
    <row r="12143" spans="1:7" s="218" customFormat="1" ht="24" customHeight="1" x14ac:dyDescent="0.2">
      <c r="A12143" s="213" t="str">
        <f t="shared" si="3641"/>
        <v/>
      </c>
      <c r="B12143" s="211" t="str">
        <f t="shared" si="3642"/>
        <v/>
      </c>
      <c r="C12143" s="212"/>
      <c r="D12143" s="213" t="str">
        <f t="shared" si="3643"/>
        <v/>
      </c>
      <c r="E12143" s="214"/>
      <c r="F12143" s="215">
        <f t="shared" si="3644"/>
        <v>0</v>
      </c>
      <c r="G12143" s="281">
        <f t="shared" si="3645"/>
        <v>0</v>
      </c>
    </row>
    <row r="12144" spans="1:7" s="218" customFormat="1" ht="24" customHeight="1" x14ac:dyDescent="0.2">
      <c r="A12144" s="213" t="str">
        <f t="shared" si="3641"/>
        <v/>
      </c>
      <c r="B12144" s="211" t="str">
        <f t="shared" si="3642"/>
        <v/>
      </c>
      <c r="C12144" s="212"/>
      <c r="D12144" s="213" t="str">
        <f t="shared" si="3643"/>
        <v/>
      </c>
      <c r="E12144" s="214"/>
      <c r="F12144" s="215">
        <f t="shared" si="3644"/>
        <v>0</v>
      </c>
      <c r="G12144" s="281">
        <f t="shared" si="3645"/>
        <v>0</v>
      </c>
    </row>
    <row r="12145" spans="1:123" s="218" customFormat="1" ht="24" customHeight="1" x14ac:dyDescent="0.2">
      <c r="A12145" s="213" t="str">
        <f t="shared" si="3641"/>
        <v/>
      </c>
      <c r="B12145" s="211" t="str">
        <f t="shared" si="3642"/>
        <v/>
      </c>
      <c r="C12145" s="212"/>
      <c r="D12145" s="213" t="str">
        <f t="shared" si="3643"/>
        <v/>
      </c>
      <c r="E12145" s="214"/>
      <c r="F12145" s="215">
        <f t="shared" si="3644"/>
        <v>0</v>
      </c>
      <c r="G12145" s="281">
        <f t="shared" si="3645"/>
        <v>0</v>
      </c>
    </row>
    <row r="12146" spans="1:123" s="218" customFormat="1" ht="24" customHeight="1" x14ac:dyDescent="0.2">
      <c r="A12146" s="213" t="str">
        <f t="shared" si="3641"/>
        <v/>
      </c>
      <c r="B12146" s="211" t="str">
        <f t="shared" si="3642"/>
        <v/>
      </c>
      <c r="C12146" s="212"/>
      <c r="D12146" s="213" t="str">
        <f t="shared" si="3643"/>
        <v/>
      </c>
      <c r="E12146" s="214"/>
      <c r="F12146" s="215">
        <f t="shared" si="3644"/>
        <v>0</v>
      </c>
      <c r="G12146" s="281">
        <f t="shared" si="3645"/>
        <v>0</v>
      </c>
    </row>
    <row r="12147" spans="1:123" ht="24" customHeight="1" x14ac:dyDescent="0.2">
      <c r="A12147" s="285"/>
      <c r="B12147" s="101"/>
      <c r="C12147" s="95"/>
      <c r="D12147" s="101"/>
      <c r="E12147" s="102"/>
      <c r="F12147" s="268" t="s">
        <v>33</v>
      </c>
      <c r="G12147" s="283">
        <f>SUBTOTAL(9,G12138:G12146)</f>
        <v>0</v>
      </c>
    </row>
    <row r="12148" spans="1:123" ht="24" customHeight="1" x14ac:dyDescent="0.2">
      <c r="A12148" s="286"/>
      <c r="B12148" s="101"/>
      <c r="C12148" s="95"/>
      <c r="D12148" s="101"/>
      <c r="E12148" s="102"/>
      <c r="F12148" s="103"/>
      <c r="G12148" s="284"/>
    </row>
    <row r="12149" spans="1:123" ht="24" customHeight="1" x14ac:dyDescent="0.2">
      <c r="A12149" s="287" t="str">
        <f>B12107</f>
        <v/>
      </c>
      <c r="B12149" s="288" t="str">
        <f>C12107</f>
        <v/>
      </c>
      <c r="C12149" s="109"/>
      <c r="D12149" s="109" t="s">
        <v>34</v>
      </c>
      <c r="E12149" s="110"/>
      <c r="F12149" s="290" t="s">
        <v>35</v>
      </c>
      <c r="G12149" s="289">
        <f>SUBTOTAL(9,G12112:G12148)</f>
        <v>0</v>
      </c>
    </row>
    <row r="12151" spans="1:123" ht="24" customHeight="1" x14ac:dyDescent="0.2">
      <c r="A12151" s="269" t="s">
        <v>37</v>
      </c>
      <c r="B12151" s="270"/>
      <c r="C12151" s="270"/>
      <c r="D12151" s="270"/>
      <c r="E12151" s="270"/>
      <c r="F12151" s="270"/>
      <c r="G12151" s="271"/>
    </row>
    <row r="12152" spans="1:123" ht="24" customHeight="1" x14ac:dyDescent="0.2">
      <c r="A12152" s="272" t="s">
        <v>602</v>
      </c>
      <c r="B12152" s="97" t="str">
        <f>Comitente</f>
        <v>CA.ME. SAN JUAN SOCIEDAD DEL ESTADO</v>
      </c>
      <c r="C12152" s="92"/>
      <c r="D12152" s="98"/>
      <c r="E12152" s="98"/>
      <c r="F12152" s="99"/>
      <c r="G12152" s="273"/>
    </row>
    <row r="12153" spans="1:123" ht="24" customHeight="1" x14ac:dyDescent="0.2">
      <c r="A12153" s="272" t="s">
        <v>603</v>
      </c>
      <c r="B12153" s="97">
        <f>Contratista</f>
        <v>0</v>
      </c>
      <c r="C12153" s="93"/>
      <c r="D12153" s="93"/>
      <c r="E12153" s="93"/>
      <c r="F12153" s="100"/>
      <c r="G12153" s="274"/>
    </row>
    <row r="12154" spans="1:123" ht="24" customHeight="1" x14ac:dyDescent="0.2">
      <c r="A12154" s="272" t="s">
        <v>24</v>
      </c>
      <c r="B12154" s="97" t="str">
        <f>Obra</f>
        <v>CIERRE PERIMETRAL - OBRA CIVIL Ca.Me. SAN JUAN S.E.</v>
      </c>
      <c r="C12154" s="93"/>
      <c r="D12154" s="93"/>
      <c r="E12154" s="93"/>
      <c r="F12154" s="100" t="s">
        <v>38</v>
      </c>
      <c r="G12154" s="275">
        <f>Fecha_Base</f>
        <v>44711</v>
      </c>
    </row>
    <row r="12155" spans="1:123" ht="24" customHeight="1" x14ac:dyDescent="0.2">
      <c r="A12155" s="276" t="s">
        <v>601</v>
      </c>
      <c r="B12155" s="94" t="str">
        <f>Ubicación</f>
        <v>DEPARTAMENTO SARMIENTO</v>
      </c>
      <c r="C12155" s="94"/>
      <c r="D12155" s="101"/>
      <c r="E12155" s="102"/>
      <c r="F12155" s="103"/>
      <c r="G12155" s="277"/>
    </row>
    <row r="12156" spans="1:123" ht="24" customHeight="1" x14ac:dyDescent="0.2">
      <c r="A12156" s="276" t="s">
        <v>39</v>
      </c>
      <c r="B12156" s="104" t="str">
        <f>IFERROR(VALUE(LEFT(B12157,FIND(".",B12157)-1)),"")</f>
        <v/>
      </c>
      <c r="C12156" s="95" t="str">
        <f>IFERROR(VLOOKUP(B12156,Tabla_CyP,2,FALSE),"")</f>
        <v/>
      </c>
      <c r="D12156" s="95"/>
      <c r="E12156" s="102"/>
      <c r="F12156" s="103"/>
      <c r="G12156" s="277"/>
    </row>
    <row r="12157" spans="1:123" ht="24" customHeight="1" x14ac:dyDescent="0.2">
      <c r="A12157" s="276" t="s">
        <v>25</v>
      </c>
      <c r="B12157" s="105" t="str">
        <f>IFERROR(VLOOKUP(COUNTIF($A$1:A12157,"ANALISIS DE PRECIOS"),Tabla_NumeroItem,2,FALSE),"")</f>
        <v/>
      </c>
      <c r="C12157" s="95" t="str">
        <f>IFERROR(VLOOKUP(B12157,Tabla_CyP,2,FALSE),"")</f>
        <v/>
      </c>
      <c r="D12157" s="101"/>
      <c r="E12157" s="102"/>
      <c r="F12157" s="100" t="s">
        <v>26</v>
      </c>
      <c r="G12157" s="278" t="str">
        <f>IFERROR(VLOOKUP(B12157,Tabla_CyP,4,FALSE),"")</f>
        <v/>
      </c>
    </row>
    <row r="12158" spans="1:123" ht="24" customHeight="1" x14ac:dyDescent="0.2">
      <c r="A12158" s="276"/>
      <c r="B12158" s="94"/>
      <c r="C12158" s="95"/>
      <c r="D12158" s="101"/>
      <c r="E12158" s="102"/>
      <c r="F12158" s="103"/>
      <c r="G12158" s="277"/>
    </row>
    <row r="12159" spans="1:123" ht="24" customHeight="1" x14ac:dyDescent="0.2">
      <c r="A12159" s="378" t="s">
        <v>507</v>
      </c>
      <c r="B12159" s="379"/>
      <c r="C12159" s="380" t="s">
        <v>0</v>
      </c>
      <c r="D12159" s="380" t="s">
        <v>27</v>
      </c>
      <c r="E12159" s="386" t="s">
        <v>28</v>
      </c>
      <c r="F12159" s="388" t="s">
        <v>29</v>
      </c>
      <c r="G12159" s="388" t="s">
        <v>30</v>
      </c>
    </row>
    <row r="12160" spans="1:123" s="107" customFormat="1" ht="24" customHeight="1" x14ac:dyDescent="0.2">
      <c r="A12160" s="106" t="s">
        <v>508</v>
      </c>
      <c r="B12160" s="106" t="s">
        <v>509</v>
      </c>
      <c r="C12160" s="381"/>
      <c r="D12160" s="381"/>
      <c r="E12160" s="387"/>
      <c r="F12160" s="389"/>
      <c r="G12160" s="389"/>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customHeight="1" x14ac:dyDescent="0.2">
      <c r="A12161" s="279"/>
      <c r="B12161" s="108"/>
      <c r="C12161" s="267" t="s">
        <v>604</v>
      </c>
      <c r="D12161" s="109"/>
      <c r="E12161" s="110"/>
      <c r="F12161" s="111"/>
      <c r="G12161" s="280"/>
    </row>
    <row r="12162" spans="1:7" s="218" customFormat="1"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1">
        <f>ROUND(E12162*F12162,2)</f>
        <v>0</v>
      </c>
    </row>
    <row r="12163" spans="1:7" s="218" customFormat="1"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1">
        <f t="shared" ref="G12163:G12175" si="3650">ROUND(E12163*F12163,2)</f>
        <v>0</v>
      </c>
    </row>
    <row r="12164" spans="1:7" s="218" customFormat="1" ht="24" customHeight="1" x14ac:dyDescent="0.2">
      <c r="A12164" s="213" t="str">
        <f t="shared" si="3646"/>
        <v/>
      </c>
      <c r="B12164" s="211" t="str">
        <f t="shared" si="3649"/>
        <v/>
      </c>
      <c r="C12164" s="212"/>
      <c r="D12164" s="213" t="str">
        <f t="shared" si="3647"/>
        <v/>
      </c>
      <c r="E12164" s="214"/>
      <c r="F12164" s="215">
        <f t="shared" si="3648"/>
        <v>0</v>
      </c>
      <c r="G12164" s="281">
        <f t="shared" si="3650"/>
        <v>0</v>
      </c>
    </row>
    <row r="12165" spans="1:7" s="218" customFormat="1" ht="24" customHeight="1" x14ac:dyDescent="0.2">
      <c r="A12165" s="213" t="str">
        <f t="shared" si="3646"/>
        <v/>
      </c>
      <c r="B12165" s="211" t="str">
        <f t="shared" si="3649"/>
        <v/>
      </c>
      <c r="C12165" s="212"/>
      <c r="D12165" s="213" t="str">
        <f t="shared" si="3647"/>
        <v/>
      </c>
      <c r="E12165" s="214"/>
      <c r="F12165" s="215">
        <f t="shared" si="3648"/>
        <v>0</v>
      </c>
      <c r="G12165" s="281">
        <f t="shared" si="3650"/>
        <v>0</v>
      </c>
    </row>
    <row r="12166" spans="1:7" s="218" customFormat="1" ht="24" customHeight="1" x14ac:dyDescent="0.2">
      <c r="A12166" s="213" t="str">
        <f t="shared" si="3646"/>
        <v/>
      </c>
      <c r="B12166" s="211" t="str">
        <f t="shared" si="3649"/>
        <v/>
      </c>
      <c r="C12166" s="212"/>
      <c r="D12166" s="213" t="str">
        <f t="shared" si="3647"/>
        <v/>
      </c>
      <c r="E12166" s="214"/>
      <c r="F12166" s="215">
        <f t="shared" si="3648"/>
        <v>0</v>
      </c>
      <c r="G12166" s="281">
        <f t="shared" si="3650"/>
        <v>0</v>
      </c>
    </row>
    <row r="12167" spans="1:7" s="218" customFormat="1" ht="24" customHeight="1" x14ac:dyDescent="0.2">
      <c r="A12167" s="213" t="str">
        <f t="shared" si="3646"/>
        <v/>
      </c>
      <c r="B12167" s="211" t="str">
        <f t="shared" si="3649"/>
        <v/>
      </c>
      <c r="C12167" s="212"/>
      <c r="D12167" s="213" t="str">
        <f t="shared" si="3647"/>
        <v/>
      </c>
      <c r="E12167" s="214"/>
      <c r="F12167" s="215">
        <f t="shared" si="3648"/>
        <v>0</v>
      </c>
      <c r="G12167" s="281">
        <f t="shared" si="3650"/>
        <v>0</v>
      </c>
    </row>
    <row r="12168" spans="1:7" s="218" customFormat="1" ht="24" customHeight="1" x14ac:dyDescent="0.2">
      <c r="A12168" s="213" t="str">
        <f t="shared" si="3646"/>
        <v/>
      </c>
      <c r="B12168" s="211" t="str">
        <f t="shared" si="3649"/>
        <v/>
      </c>
      <c r="C12168" s="212"/>
      <c r="D12168" s="213" t="str">
        <f t="shared" si="3647"/>
        <v/>
      </c>
      <c r="E12168" s="214"/>
      <c r="F12168" s="215">
        <f t="shared" si="3648"/>
        <v>0</v>
      </c>
      <c r="G12168" s="281">
        <f t="shared" si="3650"/>
        <v>0</v>
      </c>
    </row>
    <row r="12169" spans="1:7" s="218" customFormat="1" ht="24" customHeight="1" x14ac:dyDescent="0.2">
      <c r="A12169" s="213" t="str">
        <f t="shared" si="3646"/>
        <v/>
      </c>
      <c r="B12169" s="211" t="str">
        <f t="shared" si="3649"/>
        <v/>
      </c>
      <c r="C12169" s="212"/>
      <c r="D12169" s="213" t="str">
        <f t="shared" si="3647"/>
        <v/>
      </c>
      <c r="E12169" s="214"/>
      <c r="F12169" s="215">
        <f t="shared" si="3648"/>
        <v>0</v>
      </c>
      <c r="G12169" s="281">
        <f t="shared" si="3650"/>
        <v>0</v>
      </c>
    </row>
    <row r="12170" spans="1:7" s="218" customFormat="1" ht="24" customHeight="1" x14ac:dyDescent="0.2">
      <c r="A12170" s="213" t="str">
        <f t="shared" si="3646"/>
        <v/>
      </c>
      <c r="B12170" s="211" t="str">
        <f t="shared" si="3649"/>
        <v/>
      </c>
      <c r="C12170" s="212"/>
      <c r="D12170" s="213" t="str">
        <f t="shared" si="3647"/>
        <v/>
      </c>
      <c r="E12170" s="214"/>
      <c r="F12170" s="215">
        <f t="shared" si="3648"/>
        <v>0</v>
      </c>
      <c r="G12170" s="281">
        <f t="shared" si="3650"/>
        <v>0</v>
      </c>
    </row>
    <row r="12171" spans="1:7" s="218" customFormat="1" ht="24" customHeight="1" x14ac:dyDescent="0.2">
      <c r="A12171" s="213" t="str">
        <f t="shared" si="3646"/>
        <v/>
      </c>
      <c r="B12171" s="211" t="str">
        <f t="shared" si="3649"/>
        <v/>
      </c>
      <c r="C12171" s="212"/>
      <c r="D12171" s="213" t="str">
        <f t="shared" si="3647"/>
        <v/>
      </c>
      <c r="E12171" s="214"/>
      <c r="F12171" s="215">
        <f t="shared" si="3648"/>
        <v>0</v>
      </c>
      <c r="G12171" s="281">
        <f t="shared" si="3650"/>
        <v>0</v>
      </c>
    </row>
    <row r="12172" spans="1:7" s="218" customFormat="1" ht="24" customHeight="1" x14ac:dyDescent="0.2">
      <c r="A12172" s="213" t="str">
        <f t="shared" si="3646"/>
        <v/>
      </c>
      <c r="B12172" s="211" t="str">
        <f t="shared" si="3649"/>
        <v/>
      </c>
      <c r="C12172" s="212"/>
      <c r="D12172" s="213" t="str">
        <f t="shared" si="3647"/>
        <v/>
      </c>
      <c r="E12172" s="214"/>
      <c r="F12172" s="215">
        <f t="shared" si="3648"/>
        <v>0</v>
      </c>
      <c r="G12172" s="281">
        <f t="shared" si="3650"/>
        <v>0</v>
      </c>
    </row>
    <row r="12173" spans="1:7" s="218" customFormat="1" ht="24" customHeight="1" x14ac:dyDescent="0.2">
      <c r="A12173" s="213" t="str">
        <f t="shared" si="3646"/>
        <v/>
      </c>
      <c r="B12173" s="211" t="str">
        <f t="shared" si="3649"/>
        <v/>
      </c>
      <c r="C12173" s="212"/>
      <c r="D12173" s="213" t="str">
        <f t="shared" si="3647"/>
        <v/>
      </c>
      <c r="E12173" s="214"/>
      <c r="F12173" s="215">
        <f t="shared" si="3648"/>
        <v>0</v>
      </c>
      <c r="G12173" s="281">
        <f t="shared" si="3650"/>
        <v>0</v>
      </c>
    </row>
    <row r="12174" spans="1:7" s="218" customFormat="1" ht="24" customHeight="1" x14ac:dyDescent="0.2">
      <c r="A12174" s="213" t="str">
        <f t="shared" si="3646"/>
        <v/>
      </c>
      <c r="B12174" s="211" t="str">
        <f t="shared" si="3649"/>
        <v/>
      </c>
      <c r="C12174" s="212"/>
      <c r="D12174" s="213" t="str">
        <f t="shared" si="3647"/>
        <v/>
      </c>
      <c r="E12174" s="214"/>
      <c r="F12174" s="215">
        <f t="shared" si="3648"/>
        <v>0</v>
      </c>
      <c r="G12174" s="281">
        <f t="shared" si="3650"/>
        <v>0</v>
      </c>
    </row>
    <row r="12175" spans="1:7" s="218" customFormat="1" ht="24" customHeight="1" x14ac:dyDescent="0.2">
      <c r="A12175" s="213" t="str">
        <f t="shared" si="3646"/>
        <v/>
      </c>
      <c r="B12175" s="211" t="str">
        <f t="shared" si="3649"/>
        <v/>
      </c>
      <c r="C12175" s="212"/>
      <c r="D12175" s="213" t="str">
        <f t="shared" si="3647"/>
        <v/>
      </c>
      <c r="E12175" s="214"/>
      <c r="F12175" s="216">
        <f t="shared" si="3648"/>
        <v>0</v>
      </c>
      <c r="G12175" s="281">
        <f t="shared" si="3650"/>
        <v>0</v>
      </c>
    </row>
    <row r="12176" spans="1:7" ht="24" customHeight="1" x14ac:dyDescent="0.2">
      <c r="A12176" s="282"/>
      <c r="B12176" s="95"/>
      <c r="C12176" s="95"/>
      <c r="D12176" s="101"/>
      <c r="E12176" s="102"/>
      <c r="F12176" s="268" t="s">
        <v>31</v>
      </c>
      <c r="G12176" s="283">
        <f>SUBTOTAL(9,G12162:G12175)</f>
        <v>0</v>
      </c>
    </row>
    <row r="12177" spans="1:7" ht="24" customHeight="1" x14ac:dyDescent="0.2">
      <c r="A12177" s="282"/>
      <c r="B12177" s="95"/>
      <c r="C12177" s="266" t="s">
        <v>605</v>
      </c>
      <c r="D12177" s="101"/>
      <c r="E12177" s="102"/>
      <c r="F12177" s="103"/>
      <c r="G12177" s="284"/>
    </row>
    <row r="12178" spans="1:7" s="218" customFormat="1"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1">
        <f>ROUND(E12178*F12178,2)</f>
        <v>0</v>
      </c>
    </row>
    <row r="12179" spans="1:7" s="218" customFormat="1" ht="24" customHeight="1" x14ac:dyDescent="0.2">
      <c r="A12179" s="213" t="str">
        <f t="shared" si="3651"/>
        <v/>
      </c>
      <c r="B12179" s="211">
        <f t="shared" si="3652"/>
        <v>0</v>
      </c>
      <c r="C12179" s="212"/>
      <c r="D12179" s="213" t="str">
        <f t="shared" si="3653"/>
        <v/>
      </c>
      <c r="E12179" s="214"/>
      <c r="F12179" s="217">
        <f t="shared" si="3654"/>
        <v>0</v>
      </c>
      <c r="G12179" s="281">
        <f>ROUND(E12179*F12179,2)</f>
        <v>0</v>
      </c>
    </row>
    <row r="12180" spans="1:7" s="218" customFormat="1" ht="24" customHeight="1" x14ac:dyDescent="0.2">
      <c r="A12180" s="213" t="str">
        <f t="shared" si="3651"/>
        <v/>
      </c>
      <c r="B12180" s="211">
        <f t="shared" si="3652"/>
        <v>0</v>
      </c>
      <c r="C12180" s="212"/>
      <c r="D12180" s="213" t="str">
        <f t="shared" si="3653"/>
        <v/>
      </c>
      <c r="E12180" s="214"/>
      <c r="F12180" s="217">
        <f t="shared" si="3654"/>
        <v>0</v>
      </c>
      <c r="G12180" s="281">
        <f t="shared" ref="G12180:G12185" si="3655">ROUND(E12180*F12180,2)</f>
        <v>0</v>
      </c>
    </row>
    <row r="12181" spans="1:7" s="218" customFormat="1" ht="24" customHeight="1" x14ac:dyDescent="0.2">
      <c r="A12181" s="213" t="str">
        <f t="shared" si="3651"/>
        <v/>
      </c>
      <c r="B12181" s="211">
        <f t="shared" si="3652"/>
        <v>0</v>
      </c>
      <c r="C12181" s="212"/>
      <c r="D12181" s="213" t="str">
        <f t="shared" si="3653"/>
        <v/>
      </c>
      <c r="E12181" s="214"/>
      <c r="F12181" s="217">
        <f t="shared" si="3654"/>
        <v>0</v>
      </c>
      <c r="G12181" s="281">
        <f t="shared" si="3655"/>
        <v>0</v>
      </c>
    </row>
    <row r="12182" spans="1:7" s="218" customFormat="1" ht="24" customHeight="1" x14ac:dyDescent="0.2">
      <c r="A12182" s="213" t="str">
        <f t="shared" si="3651"/>
        <v/>
      </c>
      <c r="B12182" s="211">
        <f t="shared" si="3652"/>
        <v>0</v>
      </c>
      <c r="C12182" s="212"/>
      <c r="D12182" s="213" t="str">
        <f t="shared" si="3653"/>
        <v/>
      </c>
      <c r="E12182" s="214"/>
      <c r="F12182" s="215">
        <f t="shared" si="3654"/>
        <v>0</v>
      </c>
      <c r="G12182" s="281">
        <f t="shared" si="3655"/>
        <v>0</v>
      </c>
    </row>
    <row r="12183" spans="1:7" s="218" customFormat="1" ht="24" customHeight="1" x14ac:dyDescent="0.2">
      <c r="A12183" s="213" t="str">
        <f t="shared" si="3651"/>
        <v/>
      </c>
      <c r="B12183" s="211">
        <f t="shared" si="3652"/>
        <v>0</v>
      </c>
      <c r="C12183" s="212"/>
      <c r="D12183" s="213" t="str">
        <f t="shared" si="3653"/>
        <v/>
      </c>
      <c r="E12183" s="214"/>
      <c r="F12183" s="215">
        <f t="shared" si="3654"/>
        <v>0</v>
      </c>
      <c r="G12183" s="281">
        <f t="shared" si="3655"/>
        <v>0</v>
      </c>
    </row>
    <row r="12184" spans="1:7" s="218" customFormat="1" ht="24" customHeight="1" x14ac:dyDescent="0.2">
      <c r="A12184" s="213" t="str">
        <f t="shared" si="3651"/>
        <v/>
      </c>
      <c r="B12184" s="211">
        <f t="shared" si="3652"/>
        <v>0</v>
      </c>
      <c r="C12184" s="212"/>
      <c r="D12184" s="213" t="str">
        <f t="shared" si="3653"/>
        <v/>
      </c>
      <c r="E12184" s="214"/>
      <c r="F12184" s="215">
        <f t="shared" si="3654"/>
        <v>0</v>
      </c>
      <c r="G12184" s="281">
        <f t="shared" si="3655"/>
        <v>0</v>
      </c>
    </row>
    <row r="12185" spans="1:7" s="218" customFormat="1" ht="24" customHeight="1" x14ac:dyDescent="0.2">
      <c r="A12185" s="213" t="str">
        <f t="shared" si="3651"/>
        <v/>
      </c>
      <c r="B12185" s="211">
        <f t="shared" si="3652"/>
        <v>0</v>
      </c>
      <c r="C12185" s="212"/>
      <c r="D12185" s="213" t="str">
        <f t="shared" si="3653"/>
        <v/>
      </c>
      <c r="E12185" s="214"/>
      <c r="F12185" s="215">
        <f t="shared" si="3654"/>
        <v>0</v>
      </c>
      <c r="G12185" s="281">
        <f t="shared" si="3655"/>
        <v>0</v>
      </c>
    </row>
    <row r="12186" spans="1:7" ht="24" customHeight="1" x14ac:dyDescent="0.2">
      <c r="A12186" s="282"/>
      <c r="B12186" s="95"/>
      <c r="C12186" s="95"/>
      <c r="D12186" s="101"/>
      <c r="E12186" s="102"/>
      <c r="F12186" s="268" t="s">
        <v>32</v>
      </c>
      <c r="G12186" s="283">
        <f>SUBTOTAL(9,G12178:G12185)</f>
        <v>0</v>
      </c>
    </row>
    <row r="12187" spans="1:7" ht="24" customHeight="1" x14ac:dyDescent="0.2">
      <c r="A12187" s="282"/>
      <c r="B12187" s="95"/>
      <c r="C12187" s="266" t="s">
        <v>606</v>
      </c>
      <c r="D12187" s="101"/>
      <c r="E12187" s="102"/>
      <c r="F12187" s="103"/>
      <c r="G12187" s="284"/>
    </row>
    <row r="12188" spans="1:7" s="218" customFormat="1"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1">
        <f t="shared" ref="G12188:G12196" si="3660">ROUND(E12188*F12188,2)</f>
        <v>0</v>
      </c>
    </row>
    <row r="12189" spans="1:7" s="218" customFormat="1" ht="24" customHeight="1" x14ac:dyDescent="0.2">
      <c r="A12189" s="213" t="str">
        <f t="shared" si="3656"/>
        <v/>
      </c>
      <c r="B12189" s="211" t="str">
        <f t="shared" si="3657"/>
        <v/>
      </c>
      <c r="C12189" s="212"/>
      <c r="D12189" s="213" t="str">
        <f t="shared" si="3658"/>
        <v/>
      </c>
      <c r="E12189" s="214"/>
      <c r="F12189" s="215">
        <f t="shared" si="3659"/>
        <v>0</v>
      </c>
      <c r="G12189" s="281">
        <f t="shared" si="3660"/>
        <v>0</v>
      </c>
    </row>
    <row r="12190" spans="1:7" s="218" customFormat="1" ht="24" customHeight="1" x14ac:dyDescent="0.2">
      <c r="A12190" s="213" t="str">
        <f t="shared" si="3656"/>
        <v/>
      </c>
      <c r="B12190" s="211" t="str">
        <f t="shared" si="3657"/>
        <v/>
      </c>
      <c r="C12190" s="212"/>
      <c r="D12190" s="213" t="str">
        <f t="shared" si="3658"/>
        <v/>
      </c>
      <c r="E12190" s="214"/>
      <c r="F12190" s="215">
        <f t="shared" si="3659"/>
        <v>0</v>
      </c>
      <c r="G12190" s="281">
        <f t="shared" si="3660"/>
        <v>0</v>
      </c>
    </row>
    <row r="12191" spans="1:7" s="218" customFormat="1" ht="24" customHeight="1" x14ac:dyDescent="0.2">
      <c r="A12191" s="213" t="str">
        <f t="shared" si="3656"/>
        <v/>
      </c>
      <c r="B12191" s="211" t="str">
        <f t="shared" si="3657"/>
        <v/>
      </c>
      <c r="C12191" s="212"/>
      <c r="D12191" s="213" t="str">
        <f t="shared" si="3658"/>
        <v/>
      </c>
      <c r="E12191" s="214"/>
      <c r="F12191" s="215">
        <f t="shared" si="3659"/>
        <v>0</v>
      </c>
      <c r="G12191" s="281">
        <f t="shared" si="3660"/>
        <v>0</v>
      </c>
    </row>
    <row r="12192" spans="1:7" s="218" customFormat="1" ht="24" customHeight="1" x14ac:dyDescent="0.2">
      <c r="A12192" s="213" t="str">
        <f t="shared" si="3656"/>
        <v/>
      </c>
      <c r="B12192" s="211" t="str">
        <f t="shared" si="3657"/>
        <v/>
      </c>
      <c r="C12192" s="212"/>
      <c r="D12192" s="213" t="str">
        <f t="shared" si="3658"/>
        <v/>
      </c>
      <c r="E12192" s="214"/>
      <c r="F12192" s="215">
        <f t="shared" si="3659"/>
        <v>0</v>
      </c>
      <c r="G12192" s="281">
        <f t="shared" si="3660"/>
        <v>0</v>
      </c>
    </row>
    <row r="12193" spans="1:7" s="218" customFormat="1" ht="24" customHeight="1" x14ac:dyDescent="0.2">
      <c r="A12193" s="213" t="str">
        <f t="shared" si="3656"/>
        <v/>
      </c>
      <c r="B12193" s="211" t="str">
        <f t="shared" si="3657"/>
        <v/>
      </c>
      <c r="C12193" s="212"/>
      <c r="D12193" s="213" t="str">
        <f t="shared" si="3658"/>
        <v/>
      </c>
      <c r="E12193" s="214"/>
      <c r="F12193" s="215">
        <f t="shared" si="3659"/>
        <v>0</v>
      </c>
      <c r="G12193" s="281">
        <f t="shared" si="3660"/>
        <v>0</v>
      </c>
    </row>
    <row r="12194" spans="1:7" s="218" customFormat="1" ht="24" customHeight="1" x14ac:dyDescent="0.2">
      <c r="A12194" s="213" t="str">
        <f t="shared" si="3656"/>
        <v/>
      </c>
      <c r="B12194" s="211" t="str">
        <f t="shared" si="3657"/>
        <v/>
      </c>
      <c r="C12194" s="212"/>
      <c r="D12194" s="213" t="str">
        <f t="shared" si="3658"/>
        <v/>
      </c>
      <c r="E12194" s="214"/>
      <c r="F12194" s="215">
        <f t="shared" si="3659"/>
        <v>0</v>
      </c>
      <c r="G12194" s="281">
        <f t="shared" si="3660"/>
        <v>0</v>
      </c>
    </row>
    <row r="12195" spans="1:7" s="218" customFormat="1" ht="24" customHeight="1" x14ac:dyDescent="0.2">
      <c r="A12195" s="213" t="str">
        <f t="shared" si="3656"/>
        <v/>
      </c>
      <c r="B12195" s="211" t="str">
        <f t="shared" si="3657"/>
        <v/>
      </c>
      <c r="C12195" s="212"/>
      <c r="D12195" s="213" t="str">
        <f t="shared" si="3658"/>
        <v/>
      </c>
      <c r="E12195" s="214"/>
      <c r="F12195" s="215">
        <f t="shared" si="3659"/>
        <v>0</v>
      </c>
      <c r="G12195" s="281">
        <f t="shared" si="3660"/>
        <v>0</v>
      </c>
    </row>
    <row r="12196" spans="1:7" s="218" customFormat="1" ht="24" customHeight="1" x14ac:dyDescent="0.2">
      <c r="A12196" s="213" t="str">
        <f t="shared" si="3656"/>
        <v/>
      </c>
      <c r="B12196" s="211" t="str">
        <f t="shared" si="3657"/>
        <v/>
      </c>
      <c r="C12196" s="212"/>
      <c r="D12196" s="213" t="str">
        <f t="shared" si="3658"/>
        <v/>
      </c>
      <c r="E12196" s="214"/>
      <c r="F12196" s="215">
        <f t="shared" si="3659"/>
        <v>0</v>
      </c>
      <c r="G12196" s="281">
        <f t="shared" si="3660"/>
        <v>0</v>
      </c>
    </row>
    <row r="12197" spans="1:7" ht="24" customHeight="1" x14ac:dyDescent="0.2">
      <c r="A12197" s="285"/>
      <c r="B12197" s="101"/>
      <c r="C12197" s="95"/>
      <c r="D12197" s="101"/>
      <c r="E12197" s="102"/>
      <c r="F12197" s="268" t="s">
        <v>33</v>
      </c>
      <c r="G12197" s="283">
        <f>SUBTOTAL(9,G12188:G12196)</f>
        <v>0</v>
      </c>
    </row>
    <row r="12198" spans="1:7" ht="24" customHeight="1" x14ac:dyDescent="0.2">
      <c r="A12198" s="286"/>
      <c r="B12198" s="101"/>
      <c r="C12198" s="95"/>
      <c r="D12198" s="101"/>
      <c r="E12198" s="102"/>
      <c r="F12198" s="103"/>
      <c r="G12198" s="284"/>
    </row>
    <row r="12199" spans="1:7" ht="24" customHeight="1" x14ac:dyDescent="0.2">
      <c r="A12199" s="287" t="str">
        <f>B12157</f>
        <v/>
      </c>
      <c r="B12199" s="288" t="str">
        <f>C12157</f>
        <v/>
      </c>
      <c r="C12199" s="109"/>
      <c r="D12199" s="109" t="s">
        <v>34</v>
      </c>
      <c r="E12199" s="110"/>
      <c r="F12199" s="290" t="s">
        <v>35</v>
      </c>
      <c r="G12199" s="289">
        <f>SUBTOTAL(9,G12162:G12198)</f>
        <v>0</v>
      </c>
    </row>
    <row r="12201" spans="1:7" ht="24" customHeight="1" x14ac:dyDescent="0.2">
      <c r="A12201" s="269" t="s">
        <v>37</v>
      </c>
      <c r="B12201" s="270"/>
      <c r="C12201" s="270"/>
      <c r="D12201" s="270"/>
      <c r="E12201" s="270"/>
      <c r="F12201" s="270"/>
      <c r="G12201" s="271"/>
    </row>
    <row r="12202" spans="1:7" ht="24" customHeight="1" x14ac:dyDescent="0.2">
      <c r="A12202" s="272" t="s">
        <v>602</v>
      </c>
      <c r="B12202" s="97" t="str">
        <f>Comitente</f>
        <v>CA.ME. SAN JUAN SOCIEDAD DEL ESTADO</v>
      </c>
      <c r="C12202" s="92"/>
      <c r="D12202" s="98"/>
      <c r="E12202" s="98"/>
      <c r="F12202" s="99"/>
      <c r="G12202" s="273"/>
    </row>
    <row r="12203" spans="1:7" ht="24" customHeight="1" x14ac:dyDescent="0.2">
      <c r="A12203" s="272" t="s">
        <v>603</v>
      </c>
      <c r="B12203" s="97">
        <f>Contratista</f>
        <v>0</v>
      </c>
      <c r="C12203" s="93"/>
      <c r="D12203" s="93"/>
      <c r="E12203" s="93"/>
      <c r="F12203" s="100"/>
      <c r="G12203" s="274"/>
    </row>
    <row r="12204" spans="1:7" ht="24" customHeight="1" x14ac:dyDescent="0.2">
      <c r="A12204" s="272" t="s">
        <v>24</v>
      </c>
      <c r="B12204" s="97" t="str">
        <f>Obra</f>
        <v>CIERRE PERIMETRAL - OBRA CIVIL Ca.Me. SAN JUAN S.E.</v>
      </c>
      <c r="C12204" s="93"/>
      <c r="D12204" s="93"/>
      <c r="E12204" s="93"/>
      <c r="F12204" s="100" t="s">
        <v>38</v>
      </c>
      <c r="G12204" s="275">
        <f>Fecha_Base</f>
        <v>44711</v>
      </c>
    </row>
    <row r="12205" spans="1:7" ht="24" customHeight="1" x14ac:dyDescent="0.2">
      <c r="A12205" s="276" t="s">
        <v>601</v>
      </c>
      <c r="B12205" s="94" t="str">
        <f>Ubicación</f>
        <v>DEPARTAMENTO SARMIENTO</v>
      </c>
      <c r="C12205" s="94"/>
      <c r="D12205" s="101"/>
      <c r="E12205" s="102"/>
      <c r="F12205" s="103"/>
      <c r="G12205" s="277"/>
    </row>
    <row r="12206" spans="1:7" ht="24" customHeight="1" x14ac:dyDescent="0.2">
      <c r="A12206" s="276" t="s">
        <v>39</v>
      </c>
      <c r="B12206" s="104" t="str">
        <f>IFERROR(VALUE(LEFT(B12207,FIND(".",B12207)-1)),"")</f>
        <v/>
      </c>
      <c r="C12206" s="95" t="str">
        <f>IFERROR(VLOOKUP(B12206,Tabla_CyP,2,FALSE),"")</f>
        <v/>
      </c>
      <c r="D12206" s="95"/>
      <c r="E12206" s="102"/>
      <c r="F12206" s="103"/>
      <c r="G12206" s="277"/>
    </row>
    <row r="12207" spans="1:7" ht="24" customHeight="1" x14ac:dyDescent="0.2">
      <c r="A12207" s="276" t="s">
        <v>25</v>
      </c>
      <c r="B12207" s="105" t="str">
        <f>IFERROR(VLOOKUP(COUNTIF($A$1:A12207,"ANALISIS DE PRECIOS"),Tabla_NumeroItem,2,FALSE),"")</f>
        <v/>
      </c>
      <c r="C12207" s="95" t="str">
        <f>IFERROR(VLOOKUP(B12207,Tabla_CyP,2,FALSE),"")</f>
        <v/>
      </c>
      <c r="D12207" s="101"/>
      <c r="E12207" s="102"/>
      <c r="F12207" s="100" t="s">
        <v>26</v>
      </c>
      <c r="G12207" s="278" t="str">
        <f>IFERROR(VLOOKUP(B12207,Tabla_CyP,4,FALSE),"")</f>
        <v/>
      </c>
    </row>
    <row r="12208" spans="1:7" ht="24" customHeight="1" x14ac:dyDescent="0.2">
      <c r="A12208" s="276"/>
      <c r="B12208" s="94"/>
      <c r="C12208" s="95"/>
      <c r="D12208" s="101"/>
      <c r="E12208" s="102"/>
      <c r="F12208" s="103"/>
      <c r="G12208" s="277"/>
    </row>
    <row r="12209" spans="1:123" ht="24" customHeight="1" x14ac:dyDescent="0.2">
      <c r="A12209" s="378" t="s">
        <v>507</v>
      </c>
      <c r="B12209" s="379"/>
      <c r="C12209" s="380" t="s">
        <v>0</v>
      </c>
      <c r="D12209" s="380" t="s">
        <v>27</v>
      </c>
      <c r="E12209" s="386" t="s">
        <v>28</v>
      </c>
      <c r="F12209" s="388" t="s">
        <v>29</v>
      </c>
      <c r="G12209" s="388" t="s">
        <v>30</v>
      </c>
    </row>
    <row r="12210" spans="1:123" s="107" customFormat="1" ht="24" customHeight="1" x14ac:dyDescent="0.2">
      <c r="A12210" s="106" t="s">
        <v>508</v>
      </c>
      <c r="B12210" s="106" t="s">
        <v>509</v>
      </c>
      <c r="C12210" s="381"/>
      <c r="D12210" s="381"/>
      <c r="E12210" s="387"/>
      <c r="F12210" s="389"/>
      <c r="G12210" s="389"/>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customHeight="1" x14ac:dyDescent="0.2">
      <c r="A12211" s="279"/>
      <c r="B12211" s="108"/>
      <c r="C12211" s="267" t="s">
        <v>604</v>
      </c>
      <c r="D12211" s="109"/>
      <c r="E12211" s="110"/>
      <c r="F12211" s="111"/>
      <c r="G12211" s="280"/>
    </row>
    <row r="12212" spans="1:123" s="218" customFormat="1"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1">
        <f>ROUND(E12212*F12212,2)</f>
        <v>0</v>
      </c>
    </row>
    <row r="12213" spans="1:123" s="218" customFormat="1"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1">
        <f t="shared" ref="G12213:G12225" si="3665">ROUND(E12213*F12213,2)</f>
        <v>0</v>
      </c>
    </row>
    <row r="12214" spans="1:123" s="218" customFormat="1" ht="24" customHeight="1" x14ac:dyDescent="0.2">
      <c r="A12214" s="213" t="str">
        <f t="shared" si="3661"/>
        <v/>
      </c>
      <c r="B12214" s="211" t="str">
        <f t="shared" si="3664"/>
        <v/>
      </c>
      <c r="C12214" s="212"/>
      <c r="D12214" s="213" t="str">
        <f t="shared" si="3662"/>
        <v/>
      </c>
      <c r="E12214" s="214"/>
      <c r="F12214" s="215">
        <f t="shared" si="3663"/>
        <v>0</v>
      </c>
      <c r="G12214" s="281">
        <f t="shared" si="3665"/>
        <v>0</v>
      </c>
    </row>
    <row r="12215" spans="1:123" s="218" customFormat="1" ht="24" customHeight="1" x14ac:dyDescent="0.2">
      <c r="A12215" s="213" t="str">
        <f t="shared" si="3661"/>
        <v/>
      </c>
      <c r="B12215" s="211" t="str">
        <f t="shared" si="3664"/>
        <v/>
      </c>
      <c r="C12215" s="212"/>
      <c r="D12215" s="213" t="str">
        <f t="shared" si="3662"/>
        <v/>
      </c>
      <c r="E12215" s="214"/>
      <c r="F12215" s="215">
        <f t="shared" si="3663"/>
        <v>0</v>
      </c>
      <c r="G12215" s="281">
        <f t="shared" si="3665"/>
        <v>0</v>
      </c>
    </row>
    <row r="12216" spans="1:123" s="218" customFormat="1" ht="24" customHeight="1" x14ac:dyDescent="0.2">
      <c r="A12216" s="213" t="str">
        <f t="shared" si="3661"/>
        <v/>
      </c>
      <c r="B12216" s="211" t="str">
        <f t="shared" si="3664"/>
        <v/>
      </c>
      <c r="C12216" s="212"/>
      <c r="D12216" s="213" t="str">
        <f t="shared" si="3662"/>
        <v/>
      </c>
      <c r="E12216" s="214"/>
      <c r="F12216" s="215">
        <f t="shared" si="3663"/>
        <v>0</v>
      </c>
      <c r="G12216" s="281">
        <f t="shared" si="3665"/>
        <v>0</v>
      </c>
    </row>
    <row r="12217" spans="1:123" s="218" customFormat="1" ht="24" customHeight="1" x14ac:dyDescent="0.2">
      <c r="A12217" s="213" t="str">
        <f t="shared" si="3661"/>
        <v/>
      </c>
      <c r="B12217" s="211" t="str">
        <f t="shared" si="3664"/>
        <v/>
      </c>
      <c r="C12217" s="212"/>
      <c r="D12217" s="213" t="str">
        <f t="shared" si="3662"/>
        <v/>
      </c>
      <c r="E12217" s="214"/>
      <c r="F12217" s="215">
        <f t="shared" si="3663"/>
        <v>0</v>
      </c>
      <c r="G12217" s="281">
        <f t="shared" si="3665"/>
        <v>0</v>
      </c>
    </row>
    <row r="12218" spans="1:123" s="218" customFormat="1" ht="24" customHeight="1" x14ac:dyDescent="0.2">
      <c r="A12218" s="213" t="str">
        <f t="shared" si="3661"/>
        <v/>
      </c>
      <c r="B12218" s="211" t="str">
        <f t="shared" si="3664"/>
        <v/>
      </c>
      <c r="C12218" s="212"/>
      <c r="D12218" s="213" t="str">
        <f t="shared" si="3662"/>
        <v/>
      </c>
      <c r="E12218" s="214"/>
      <c r="F12218" s="215">
        <f t="shared" si="3663"/>
        <v>0</v>
      </c>
      <c r="G12218" s="281">
        <f t="shared" si="3665"/>
        <v>0</v>
      </c>
    </row>
    <row r="12219" spans="1:123" s="218" customFormat="1" ht="24" customHeight="1" x14ac:dyDescent="0.2">
      <c r="A12219" s="213" t="str">
        <f t="shared" si="3661"/>
        <v/>
      </c>
      <c r="B12219" s="211" t="str">
        <f t="shared" si="3664"/>
        <v/>
      </c>
      <c r="C12219" s="212"/>
      <c r="D12219" s="213" t="str">
        <f t="shared" si="3662"/>
        <v/>
      </c>
      <c r="E12219" s="214"/>
      <c r="F12219" s="215">
        <f t="shared" si="3663"/>
        <v>0</v>
      </c>
      <c r="G12219" s="281">
        <f t="shared" si="3665"/>
        <v>0</v>
      </c>
    </row>
    <row r="12220" spans="1:123" s="218" customFormat="1" ht="24" customHeight="1" x14ac:dyDescent="0.2">
      <c r="A12220" s="213" t="str">
        <f t="shared" si="3661"/>
        <v/>
      </c>
      <c r="B12220" s="211" t="str">
        <f t="shared" si="3664"/>
        <v/>
      </c>
      <c r="C12220" s="212"/>
      <c r="D12220" s="213" t="str">
        <f t="shared" si="3662"/>
        <v/>
      </c>
      <c r="E12220" s="214"/>
      <c r="F12220" s="215">
        <f t="shared" si="3663"/>
        <v>0</v>
      </c>
      <c r="G12220" s="281">
        <f t="shared" si="3665"/>
        <v>0</v>
      </c>
    </row>
    <row r="12221" spans="1:123" s="218" customFormat="1" ht="24" customHeight="1" x14ac:dyDescent="0.2">
      <c r="A12221" s="213" t="str">
        <f t="shared" si="3661"/>
        <v/>
      </c>
      <c r="B12221" s="211" t="str">
        <f t="shared" si="3664"/>
        <v/>
      </c>
      <c r="C12221" s="212"/>
      <c r="D12221" s="213" t="str">
        <f t="shared" si="3662"/>
        <v/>
      </c>
      <c r="E12221" s="214"/>
      <c r="F12221" s="215">
        <f t="shared" si="3663"/>
        <v>0</v>
      </c>
      <c r="G12221" s="281">
        <f t="shared" si="3665"/>
        <v>0</v>
      </c>
    </row>
    <row r="12222" spans="1:123" s="218" customFormat="1" ht="24" customHeight="1" x14ac:dyDescent="0.2">
      <c r="A12222" s="213" t="str">
        <f t="shared" si="3661"/>
        <v/>
      </c>
      <c r="B12222" s="211" t="str">
        <f t="shared" si="3664"/>
        <v/>
      </c>
      <c r="C12222" s="212"/>
      <c r="D12222" s="213" t="str">
        <f t="shared" si="3662"/>
        <v/>
      </c>
      <c r="E12222" s="214"/>
      <c r="F12222" s="215">
        <f t="shared" si="3663"/>
        <v>0</v>
      </c>
      <c r="G12222" s="281">
        <f t="shared" si="3665"/>
        <v>0</v>
      </c>
    </row>
    <row r="12223" spans="1:123" s="218" customFormat="1" ht="24" customHeight="1" x14ac:dyDescent="0.2">
      <c r="A12223" s="213" t="str">
        <f t="shared" si="3661"/>
        <v/>
      </c>
      <c r="B12223" s="211" t="str">
        <f t="shared" si="3664"/>
        <v/>
      </c>
      <c r="C12223" s="212"/>
      <c r="D12223" s="213" t="str">
        <f t="shared" si="3662"/>
        <v/>
      </c>
      <c r="E12223" s="214"/>
      <c r="F12223" s="215">
        <f t="shared" si="3663"/>
        <v>0</v>
      </c>
      <c r="G12223" s="281">
        <f t="shared" si="3665"/>
        <v>0</v>
      </c>
    </row>
    <row r="12224" spans="1:123" s="218" customFormat="1" ht="24" customHeight="1" x14ac:dyDescent="0.2">
      <c r="A12224" s="213" t="str">
        <f t="shared" si="3661"/>
        <v/>
      </c>
      <c r="B12224" s="211" t="str">
        <f t="shared" si="3664"/>
        <v/>
      </c>
      <c r="C12224" s="212"/>
      <c r="D12224" s="213" t="str">
        <f t="shared" si="3662"/>
        <v/>
      </c>
      <c r="E12224" s="214"/>
      <c r="F12224" s="215">
        <f t="shared" si="3663"/>
        <v>0</v>
      </c>
      <c r="G12224" s="281">
        <f t="shared" si="3665"/>
        <v>0</v>
      </c>
    </row>
    <row r="12225" spans="1:7" s="218" customFormat="1" ht="24" customHeight="1" x14ac:dyDescent="0.2">
      <c r="A12225" s="213" t="str">
        <f t="shared" si="3661"/>
        <v/>
      </c>
      <c r="B12225" s="211" t="str">
        <f t="shared" si="3664"/>
        <v/>
      </c>
      <c r="C12225" s="212"/>
      <c r="D12225" s="213" t="str">
        <f t="shared" si="3662"/>
        <v/>
      </c>
      <c r="E12225" s="214"/>
      <c r="F12225" s="216">
        <f t="shared" si="3663"/>
        <v>0</v>
      </c>
      <c r="G12225" s="281">
        <f t="shared" si="3665"/>
        <v>0</v>
      </c>
    </row>
    <row r="12226" spans="1:7" ht="24" customHeight="1" x14ac:dyDescent="0.2">
      <c r="A12226" s="282"/>
      <c r="B12226" s="95"/>
      <c r="C12226" s="95"/>
      <c r="D12226" s="101"/>
      <c r="E12226" s="102"/>
      <c r="F12226" s="268" t="s">
        <v>31</v>
      </c>
      <c r="G12226" s="283">
        <f>SUBTOTAL(9,G12212:G12225)</f>
        <v>0</v>
      </c>
    </row>
    <row r="12227" spans="1:7" ht="24" customHeight="1" x14ac:dyDescent="0.2">
      <c r="A12227" s="282"/>
      <c r="B12227" s="95"/>
      <c r="C12227" s="266" t="s">
        <v>605</v>
      </c>
      <c r="D12227" s="101"/>
      <c r="E12227" s="102"/>
      <c r="F12227" s="103"/>
      <c r="G12227" s="284"/>
    </row>
    <row r="12228" spans="1:7" s="218" customFormat="1"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1">
        <f>ROUND(E12228*F12228,2)</f>
        <v>0</v>
      </c>
    </row>
    <row r="12229" spans="1:7" s="218" customFormat="1" ht="24" customHeight="1" x14ac:dyDescent="0.2">
      <c r="A12229" s="213" t="str">
        <f t="shared" si="3666"/>
        <v/>
      </c>
      <c r="B12229" s="211">
        <f t="shared" si="3667"/>
        <v>0</v>
      </c>
      <c r="C12229" s="212"/>
      <c r="D12229" s="213" t="str">
        <f t="shared" si="3668"/>
        <v/>
      </c>
      <c r="E12229" s="214"/>
      <c r="F12229" s="217">
        <f t="shared" si="3669"/>
        <v>0</v>
      </c>
      <c r="G12229" s="281">
        <f>ROUND(E12229*F12229,2)</f>
        <v>0</v>
      </c>
    </row>
    <row r="12230" spans="1:7" s="218" customFormat="1" ht="24" customHeight="1" x14ac:dyDescent="0.2">
      <c r="A12230" s="213" t="str">
        <f t="shared" si="3666"/>
        <v/>
      </c>
      <c r="B12230" s="211">
        <f t="shared" si="3667"/>
        <v>0</v>
      </c>
      <c r="C12230" s="212"/>
      <c r="D12230" s="213" t="str">
        <f t="shared" si="3668"/>
        <v/>
      </c>
      <c r="E12230" s="214"/>
      <c r="F12230" s="217">
        <f t="shared" si="3669"/>
        <v>0</v>
      </c>
      <c r="G12230" s="281">
        <f t="shared" ref="G12230:G12235" si="3670">ROUND(E12230*F12230,2)</f>
        <v>0</v>
      </c>
    </row>
    <row r="12231" spans="1:7" s="218" customFormat="1" ht="24" customHeight="1" x14ac:dyDescent="0.2">
      <c r="A12231" s="213" t="str">
        <f t="shared" si="3666"/>
        <v/>
      </c>
      <c r="B12231" s="211">
        <f t="shared" si="3667"/>
        <v>0</v>
      </c>
      <c r="C12231" s="212"/>
      <c r="D12231" s="213" t="str">
        <f t="shared" si="3668"/>
        <v/>
      </c>
      <c r="E12231" s="214"/>
      <c r="F12231" s="217">
        <f t="shared" si="3669"/>
        <v>0</v>
      </c>
      <c r="G12231" s="281">
        <f t="shared" si="3670"/>
        <v>0</v>
      </c>
    </row>
    <row r="12232" spans="1:7" s="218" customFormat="1" ht="24" customHeight="1" x14ac:dyDescent="0.2">
      <c r="A12232" s="213" t="str">
        <f t="shared" si="3666"/>
        <v/>
      </c>
      <c r="B12232" s="211">
        <f t="shared" si="3667"/>
        <v>0</v>
      </c>
      <c r="C12232" s="212"/>
      <c r="D12232" s="213" t="str">
        <f t="shared" si="3668"/>
        <v/>
      </c>
      <c r="E12232" s="214"/>
      <c r="F12232" s="215">
        <f t="shared" si="3669"/>
        <v>0</v>
      </c>
      <c r="G12232" s="281">
        <f t="shared" si="3670"/>
        <v>0</v>
      </c>
    </row>
    <row r="12233" spans="1:7" s="218" customFormat="1" ht="24" customHeight="1" x14ac:dyDescent="0.2">
      <c r="A12233" s="213" t="str">
        <f t="shared" si="3666"/>
        <v/>
      </c>
      <c r="B12233" s="211">
        <f t="shared" si="3667"/>
        <v>0</v>
      </c>
      <c r="C12233" s="212"/>
      <c r="D12233" s="213" t="str">
        <f t="shared" si="3668"/>
        <v/>
      </c>
      <c r="E12233" s="214"/>
      <c r="F12233" s="215">
        <f t="shared" si="3669"/>
        <v>0</v>
      </c>
      <c r="G12233" s="281">
        <f t="shared" si="3670"/>
        <v>0</v>
      </c>
    </row>
    <row r="12234" spans="1:7" s="218" customFormat="1" ht="24" customHeight="1" x14ac:dyDescent="0.2">
      <c r="A12234" s="213" t="str">
        <f t="shared" si="3666"/>
        <v/>
      </c>
      <c r="B12234" s="211">
        <f t="shared" si="3667"/>
        <v>0</v>
      </c>
      <c r="C12234" s="212"/>
      <c r="D12234" s="213" t="str">
        <f t="shared" si="3668"/>
        <v/>
      </c>
      <c r="E12234" s="214"/>
      <c r="F12234" s="215">
        <f t="shared" si="3669"/>
        <v>0</v>
      </c>
      <c r="G12234" s="281">
        <f t="shared" si="3670"/>
        <v>0</v>
      </c>
    </row>
    <row r="12235" spans="1:7" s="218" customFormat="1" ht="24" customHeight="1" x14ac:dyDescent="0.2">
      <c r="A12235" s="213" t="str">
        <f t="shared" si="3666"/>
        <v/>
      </c>
      <c r="B12235" s="211">
        <f t="shared" si="3667"/>
        <v>0</v>
      </c>
      <c r="C12235" s="212"/>
      <c r="D12235" s="213" t="str">
        <f t="shared" si="3668"/>
        <v/>
      </c>
      <c r="E12235" s="214"/>
      <c r="F12235" s="215">
        <f t="shared" si="3669"/>
        <v>0</v>
      </c>
      <c r="G12235" s="281">
        <f t="shared" si="3670"/>
        <v>0</v>
      </c>
    </row>
    <row r="12236" spans="1:7" ht="24" customHeight="1" x14ac:dyDescent="0.2">
      <c r="A12236" s="282"/>
      <c r="B12236" s="95"/>
      <c r="C12236" s="95"/>
      <c r="D12236" s="101"/>
      <c r="E12236" s="102"/>
      <c r="F12236" s="268" t="s">
        <v>32</v>
      </c>
      <c r="G12236" s="283">
        <f>SUBTOTAL(9,G12228:G12235)</f>
        <v>0</v>
      </c>
    </row>
    <row r="12237" spans="1:7" ht="24" customHeight="1" x14ac:dyDescent="0.2">
      <c r="A12237" s="282"/>
      <c r="B12237" s="95"/>
      <c r="C12237" s="266" t="s">
        <v>606</v>
      </c>
      <c r="D12237" s="101"/>
      <c r="E12237" s="102"/>
      <c r="F12237" s="103"/>
      <c r="G12237" s="284"/>
    </row>
    <row r="12238" spans="1:7" s="218" customFormat="1"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1">
        <f t="shared" ref="G12238:G12246" si="3675">ROUND(E12238*F12238,2)</f>
        <v>0</v>
      </c>
    </row>
    <row r="12239" spans="1:7" s="218" customFormat="1" ht="24" customHeight="1" x14ac:dyDescent="0.2">
      <c r="A12239" s="213" t="str">
        <f t="shared" si="3671"/>
        <v/>
      </c>
      <c r="B12239" s="211" t="str">
        <f t="shared" si="3672"/>
        <v/>
      </c>
      <c r="C12239" s="212"/>
      <c r="D12239" s="213" t="str">
        <f t="shared" si="3673"/>
        <v/>
      </c>
      <c r="E12239" s="214"/>
      <c r="F12239" s="215">
        <f t="shared" si="3674"/>
        <v>0</v>
      </c>
      <c r="G12239" s="281">
        <f t="shared" si="3675"/>
        <v>0</v>
      </c>
    </row>
    <row r="12240" spans="1:7" s="218" customFormat="1" ht="24" customHeight="1" x14ac:dyDescent="0.2">
      <c r="A12240" s="213" t="str">
        <f t="shared" si="3671"/>
        <v/>
      </c>
      <c r="B12240" s="211" t="str">
        <f t="shared" si="3672"/>
        <v/>
      </c>
      <c r="C12240" s="212"/>
      <c r="D12240" s="213" t="str">
        <f t="shared" si="3673"/>
        <v/>
      </c>
      <c r="E12240" s="214"/>
      <c r="F12240" s="215">
        <f t="shared" si="3674"/>
        <v>0</v>
      </c>
      <c r="G12240" s="281">
        <f t="shared" si="3675"/>
        <v>0</v>
      </c>
    </row>
    <row r="12241" spans="1:7" s="218" customFormat="1" ht="24" customHeight="1" x14ac:dyDescent="0.2">
      <c r="A12241" s="213" t="str">
        <f t="shared" si="3671"/>
        <v/>
      </c>
      <c r="B12241" s="211" t="str">
        <f t="shared" si="3672"/>
        <v/>
      </c>
      <c r="C12241" s="212"/>
      <c r="D12241" s="213" t="str">
        <f t="shared" si="3673"/>
        <v/>
      </c>
      <c r="E12241" s="214"/>
      <c r="F12241" s="215">
        <f t="shared" si="3674"/>
        <v>0</v>
      </c>
      <c r="G12241" s="281">
        <f t="shared" si="3675"/>
        <v>0</v>
      </c>
    </row>
    <row r="12242" spans="1:7" s="218" customFormat="1" ht="24" customHeight="1" x14ac:dyDescent="0.2">
      <c r="A12242" s="213" t="str">
        <f t="shared" si="3671"/>
        <v/>
      </c>
      <c r="B12242" s="211" t="str">
        <f t="shared" si="3672"/>
        <v/>
      </c>
      <c r="C12242" s="212"/>
      <c r="D12242" s="213" t="str">
        <f t="shared" si="3673"/>
        <v/>
      </c>
      <c r="E12242" s="214"/>
      <c r="F12242" s="215">
        <f t="shared" si="3674"/>
        <v>0</v>
      </c>
      <c r="G12242" s="281">
        <f t="shared" si="3675"/>
        <v>0</v>
      </c>
    </row>
    <row r="12243" spans="1:7" s="218" customFormat="1" ht="24" customHeight="1" x14ac:dyDescent="0.2">
      <c r="A12243" s="213" t="str">
        <f t="shared" si="3671"/>
        <v/>
      </c>
      <c r="B12243" s="211" t="str">
        <f t="shared" si="3672"/>
        <v/>
      </c>
      <c r="C12243" s="212"/>
      <c r="D12243" s="213" t="str">
        <f t="shared" si="3673"/>
        <v/>
      </c>
      <c r="E12243" s="214"/>
      <c r="F12243" s="215">
        <f t="shared" si="3674"/>
        <v>0</v>
      </c>
      <c r="G12243" s="281">
        <f t="shared" si="3675"/>
        <v>0</v>
      </c>
    </row>
    <row r="12244" spans="1:7" s="218" customFormat="1" ht="24" customHeight="1" x14ac:dyDescent="0.2">
      <c r="A12244" s="213" t="str">
        <f t="shared" si="3671"/>
        <v/>
      </c>
      <c r="B12244" s="211" t="str">
        <f t="shared" si="3672"/>
        <v/>
      </c>
      <c r="C12244" s="212"/>
      <c r="D12244" s="213" t="str">
        <f t="shared" si="3673"/>
        <v/>
      </c>
      <c r="E12244" s="214"/>
      <c r="F12244" s="215">
        <f t="shared" si="3674"/>
        <v>0</v>
      </c>
      <c r="G12244" s="281">
        <f t="shared" si="3675"/>
        <v>0</v>
      </c>
    </row>
    <row r="12245" spans="1:7" s="218" customFormat="1" ht="24" customHeight="1" x14ac:dyDescent="0.2">
      <c r="A12245" s="213" t="str">
        <f t="shared" si="3671"/>
        <v/>
      </c>
      <c r="B12245" s="211" t="str">
        <f t="shared" si="3672"/>
        <v/>
      </c>
      <c r="C12245" s="212"/>
      <c r="D12245" s="213" t="str">
        <f t="shared" si="3673"/>
        <v/>
      </c>
      <c r="E12245" s="214"/>
      <c r="F12245" s="215">
        <f t="shared" si="3674"/>
        <v>0</v>
      </c>
      <c r="G12245" s="281">
        <f t="shared" si="3675"/>
        <v>0</v>
      </c>
    </row>
    <row r="12246" spans="1:7" s="218" customFormat="1" ht="24" customHeight="1" x14ac:dyDescent="0.2">
      <c r="A12246" s="213" t="str">
        <f t="shared" si="3671"/>
        <v/>
      </c>
      <c r="B12246" s="211" t="str">
        <f t="shared" si="3672"/>
        <v/>
      </c>
      <c r="C12246" s="212"/>
      <c r="D12246" s="213" t="str">
        <f t="shared" si="3673"/>
        <v/>
      </c>
      <c r="E12246" s="214"/>
      <c r="F12246" s="215">
        <f t="shared" si="3674"/>
        <v>0</v>
      </c>
      <c r="G12246" s="281">
        <f t="shared" si="3675"/>
        <v>0</v>
      </c>
    </row>
    <row r="12247" spans="1:7" ht="24" customHeight="1" x14ac:dyDescent="0.2">
      <c r="A12247" s="285"/>
      <c r="B12247" s="101"/>
      <c r="C12247" s="95"/>
      <c r="D12247" s="101"/>
      <c r="E12247" s="102"/>
      <c r="F12247" s="268" t="s">
        <v>33</v>
      </c>
      <c r="G12247" s="283">
        <f>SUBTOTAL(9,G12238:G12246)</f>
        <v>0</v>
      </c>
    </row>
    <row r="12248" spans="1:7" ht="24" customHeight="1" x14ac:dyDescent="0.2">
      <c r="A12248" s="286"/>
      <c r="B12248" s="101"/>
      <c r="C12248" s="95"/>
      <c r="D12248" s="101"/>
      <c r="E12248" s="102"/>
      <c r="F12248" s="103"/>
      <c r="G12248" s="284"/>
    </row>
    <row r="12249" spans="1:7" ht="24" customHeight="1" x14ac:dyDescent="0.2">
      <c r="A12249" s="287" t="str">
        <f>B12207</f>
        <v/>
      </c>
      <c r="B12249" s="288" t="str">
        <f>C12207</f>
        <v/>
      </c>
      <c r="C12249" s="109"/>
      <c r="D12249" s="109" t="s">
        <v>34</v>
      </c>
      <c r="E12249" s="110"/>
      <c r="F12249" s="290" t="s">
        <v>35</v>
      </c>
      <c r="G12249" s="289">
        <f>SUBTOTAL(9,G12212:G12248)</f>
        <v>0</v>
      </c>
    </row>
    <row r="12251" spans="1:7" ht="24" customHeight="1" x14ac:dyDescent="0.2">
      <c r="A12251" s="269" t="s">
        <v>37</v>
      </c>
      <c r="B12251" s="270"/>
      <c r="C12251" s="270"/>
      <c r="D12251" s="270"/>
      <c r="E12251" s="270"/>
      <c r="F12251" s="270"/>
      <c r="G12251" s="271"/>
    </row>
    <row r="12252" spans="1:7" ht="24" customHeight="1" x14ac:dyDescent="0.2">
      <c r="A12252" s="272" t="s">
        <v>602</v>
      </c>
      <c r="B12252" s="97" t="str">
        <f>Comitente</f>
        <v>CA.ME. SAN JUAN SOCIEDAD DEL ESTADO</v>
      </c>
      <c r="C12252" s="92"/>
      <c r="D12252" s="98"/>
      <c r="E12252" s="98"/>
      <c r="F12252" s="99"/>
      <c r="G12252" s="273"/>
    </row>
    <row r="12253" spans="1:7" ht="24" customHeight="1" x14ac:dyDescent="0.2">
      <c r="A12253" s="272" t="s">
        <v>603</v>
      </c>
      <c r="B12253" s="97">
        <f>Contratista</f>
        <v>0</v>
      </c>
      <c r="C12253" s="93"/>
      <c r="D12253" s="93"/>
      <c r="E12253" s="93"/>
      <c r="F12253" s="100"/>
      <c r="G12253" s="274"/>
    </row>
    <row r="12254" spans="1:7" ht="24" customHeight="1" x14ac:dyDescent="0.2">
      <c r="A12254" s="272" t="s">
        <v>24</v>
      </c>
      <c r="B12254" s="97" t="str">
        <f>Obra</f>
        <v>CIERRE PERIMETRAL - OBRA CIVIL Ca.Me. SAN JUAN S.E.</v>
      </c>
      <c r="C12254" s="93"/>
      <c r="D12254" s="93"/>
      <c r="E12254" s="93"/>
      <c r="F12254" s="100" t="s">
        <v>38</v>
      </c>
      <c r="G12254" s="275">
        <f>Fecha_Base</f>
        <v>44711</v>
      </c>
    </row>
    <row r="12255" spans="1:7" ht="24" customHeight="1" x14ac:dyDescent="0.2">
      <c r="A12255" s="276" t="s">
        <v>601</v>
      </c>
      <c r="B12255" s="94" t="str">
        <f>Ubicación</f>
        <v>DEPARTAMENTO SARMIENTO</v>
      </c>
      <c r="C12255" s="94"/>
      <c r="D12255" s="101"/>
      <c r="E12255" s="102"/>
      <c r="F12255" s="103"/>
      <c r="G12255" s="277"/>
    </row>
    <row r="12256" spans="1:7" ht="24" customHeight="1" x14ac:dyDescent="0.2">
      <c r="A12256" s="276" t="s">
        <v>39</v>
      </c>
      <c r="B12256" s="104" t="str">
        <f>IFERROR(VALUE(LEFT(B12257,FIND(".",B12257)-1)),"")</f>
        <v/>
      </c>
      <c r="C12256" s="95" t="str">
        <f>IFERROR(VLOOKUP(B12256,Tabla_CyP,2,FALSE),"")</f>
        <v/>
      </c>
      <c r="D12256" s="95"/>
      <c r="E12256" s="102"/>
      <c r="F12256" s="103"/>
      <c r="G12256" s="277"/>
    </row>
    <row r="12257" spans="1:123" ht="24" customHeight="1" x14ac:dyDescent="0.2">
      <c r="A12257" s="276" t="s">
        <v>25</v>
      </c>
      <c r="B12257" s="105" t="str">
        <f>IFERROR(VLOOKUP(COUNTIF($A$1:A12257,"ANALISIS DE PRECIOS"),Tabla_NumeroItem,2,FALSE),"")</f>
        <v/>
      </c>
      <c r="C12257" s="95" t="str">
        <f>IFERROR(VLOOKUP(B12257,Tabla_CyP,2,FALSE),"")</f>
        <v/>
      </c>
      <c r="D12257" s="101"/>
      <c r="E12257" s="102"/>
      <c r="F12257" s="100" t="s">
        <v>26</v>
      </c>
      <c r="G12257" s="278" t="str">
        <f>IFERROR(VLOOKUP(B12257,Tabla_CyP,4,FALSE),"")</f>
        <v/>
      </c>
    </row>
    <row r="12258" spans="1:123" ht="24" customHeight="1" x14ac:dyDescent="0.2">
      <c r="A12258" s="276"/>
      <c r="B12258" s="94"/>
      <c r="C12258" s="95"/>
      <c r="D12258" s="101"/>
      <c r="E12258" s="102"/>
      <c r="F12258" s="103"/>
      <c r="G12258" s="277"/>
    </row>
    <row r="12259" spans="1:123" ht="24" customHeight="1" x14ac:dyDescent="0.2">
      <c r="A12259" s="378" t="s">
        <v>507</v>
      </c>
      <c r="B12259" s="379"/>
      <c r="C12259" s="380" t="s">
        <v>0</v>
      </c>
      <c r="D12259" s="380" t="s">
        <v>27</v>
      </c>
      <c r="E12259" s="386" t="s">
        <v>28</v>
      </c>
      <c r="F12259" s="388" t="s">
        <v>29</v>
      </c>
      <c r="G12259" s="388" t="s">
        <v>30</v>
      </c>
    </row>
    <row r="12260" spans="1:123" s="107" customFormat="1" ht="24" customHeight="1" x14ac:dyDescent="0.2">
      <c r="A12260" s="106" t="s">
        <v>508</v>
      </c>
      <c r="B12260" s="106" t="s">
        <v>509</v>
      </c>
      <c r="C12260" s="381"/>
      <c r="D12260" s="381"/>
      <c r="E12260" s="387"/>
      <c r="F12260" s="389"/>
      <c r="G12260" s="389"/>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customHeight="1" x14ac:dyDescent="0.2">
      <c r="A12261" s="279"/>
      <c r="B12261" s="108"/>
      <c r="C12261" s="267" t="s">
        <v>604</v>
      </c>
      <c r="D12261" s="109"/>
      <c r="E12261" s="110"/>
      <c r="F12261" s="111"/>
      <c r="G12261" s="280"/>
    </row>
    <row r="12262" spans="1:123" s="218" customFormat="1"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1">
        <f>ROUND(E12262*F12262,2)</f>
        <v>0</v>
      </c>
    </row>
    <row r="12263" spans="1:123" s="218" customFormat="1"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1">
        <f t="shared" ref="G12263:G12275" si="3680">ROUND(E12263*F12263,2)</f>
        <v>0</v>
      </c>
    </row>
    <row r="12264" spans="1:123" s="218" customFormat="1" ht="24" customHeight="1" x14ac:dyDescent="0.2">
      <c r="A12264" s="213" t="str">
        <f t="shared" si="3676"/>
        <v/>
      </c>
      <c r="B12264" s="211" t="str">
        <f t="shared" si="3679"/>
        <v/>
      </c>
      <c r="C12264" s="212"/>
      <c r="D12264" s="213" t="str">
        <f t="shared" si="3677"/>
        <v/>
      </c>
      <c r="E12264" s="214"/>
      <c r="F12264" s="215">
        <f t="shared" si="3678"/>
        <v>0</v>
      </c>
      <c r="G12264" s="281">
        <f t="shared" si="3680"/>
        <v>0</v>
      </c>
    </row>
    <row r="12265" spans="1:123" s="218" customFormat="1" ht="24" customHeight="1" x14ac:dyDescent="0.2">
      <c r="A12265" s="213" t="str">
        <f t="shared" si="3676"/>
        <v/>
      </c>
      <c r="B12265" s="211" t="str">
        <f t="shared" si="3679"/>
        <v/>
      </c>
      <c r="C12265" s="212"/>
      <c r="D12265" s="213" t="str">
        <f t="shared" si="3677"/>
        <v/>
      </c>
      <c r="E12265" s="214"/>
      <c r="F12265" s="215">
        <f t="shared" si="3678"/>
        <v>0</v>
      </c>
      <c r="G12265" s="281">
        <f t="shared" si="3680"/>
        <v>0</v>
      </c>
    </row>
    <row r="12266" spans="1:123" s="218" customFormat="1" ht="24" customHeight="1" x14ac:dyDescent="0.2">
      <c r="A12266" s="213" t="str">
        <f t="shared" si="3676"/>
        <v/>
      </c>
      <c r="B12266" s="211" t="str">
        <f t="shared" si="3679"/>
        <v/>
      </c>
      <c r="C12266" s="212"/>
      <c r="D12266" s="213" t="str">
        <f t="shared" si="3677"/>
        <v/>
      </c>
      <c r="E12266" s="214"/>
      <c r="F12266" s="215">
        <f t="shared" si="3678"/>
        <v>0</v>
      </c>
      <c r="G12266" s="281">
        <f t="shared" si="3680"/>
        <v>0</v>
      </c>
    </row>
    <row r="12267" spans="1:123" s="218" customFormat="1" ht="24" customHeight="1" x14ac:dyDescent="0.2">
      <c r="A12267" s="213" t="str">
        <f t="shared" si="3676"/>
        <v/>
      </c>
      <c r="B12267" s="211" t="str">
        <f t="shared" si="3679"/>
        <v/>
      </c>
      <c r="C12267" s="212"/>
      <c r="D12267" s="213" t="str">
        <f t="shared" si="3677"/>
        <v/>
      </c>
      <c r="E12267" s="214"/>
      <c r="F12267" s="215">
        <f t="shared" si="3678"/>
        <v>0</v>
      </c>
      <c r="G12267" s="281">
        <f t="shared" si="3680"/>
        <v>0</v>
      </c>
    </row>
    <row r="12268" spans="1:123" s="218" customFormat="1" ht="24" customHeight="1" x14ac:dyDescent="0.2">
      <c r="A12268" s="213" t="str">
        <f t="shared" si="3676"/>
        <v/>
      </c>
      <c r="B12268" s="211" t="str">
        <f t="shared" si="3679"/>
        <v/>
      </c>
      <c r="C12268" s="212"/>
      <c r="D12268" s="213" t="str">
        <f t="shared" si="3677"/>
        <v/>
      </c>
      <c r="E12268" s="214"/>
      <c r="F12268" s="215">
        <f t="shared" si="3678"/>
        <v>0</v>
      </c>
      <c r="G12268" s="281">
        <f t="shared" si="3680"/>
        <v>0</v>
      </c>
    </row>
    <row r="12269" spans="1:123" s="218" customFormat="1" ht="24" customHeight="1" x14ac:dyDescent="0.2">
      <c r="A12269" s="213" t="str">
        <f t="shared" si="3676"/>
        <v/>
      </c>
      <c r="B12269" s="211" t="str">
        <f t="shared" si="3679"/>
        <v/>
      </c>
      <c r="C12269" s="212"/>
      <c r="D12269" s="213" t="str">
        <f t="shared" si="3677"/>
        <v/>
      </c>
      <c r="E12269" s="214"/>
      <c r="F12269" s="215">
        <f t="shared" si="3678"/>
        <v>0</v>
      </c>
      <c r="G12269" s="281">
        <f t="shared" si="3680"/>
        <v>0</v>
      </c>
    </row>
    <row r="12270" spans="1:123" s="218" customFormat="1" ht="24" customHeight="1" x14ac:dyDescent="0.2">
      <c r="A12270" s="213" t="str">
        <f t="shared" si="3676"/>
        <v/>
      </c>
      <c r="B12270" s="211" t="str">
        <f t="shared" si="3679"/>
        <v/>
      </c>
      <c r="C12270" s="212"/>
      <c r="D12270" s="213" t="str">
        <f t="shared" si="3677"/>
        <v/>
      </c>
      <c r="E12270" s="214"/>
      <c r="F12270" s="215">
        <f t="shared" si="3678"/>
        <v>0</v>
      </c>
      <c r="G12270" s="281">
        <f t="shared" si="3680"/>
        <v>0</v>
      </c>
    </row>
    <row r="12271" spans="1:123" s="218" customFormat="1" ht="24" customHeight="1" x14ac:dyDescent="0.2">
      <c r="A12271" s="213" t="str">
        <f t="shared" si="3676"/>
        <v/>
      </c>
      <c r="B12271" s="211" t="str">
        <f t="shared" si="3679"/>
        <v/>
      </c>
      <c r="C12271" s="212"/>
      <c r="D12271" s="213" t="str">
        <f t="shared" si="3677"/>
        <v/>
      </c>
      <c r="E12271" s="214"/>
      <c r="F12271" s="215">
        <f t="shared" si="3678"/>
        <v>0</v>
      </c>
      <c r="G12271" s="281">
        <f t="shared" si="3680"/>
        <v>0</v>
      </c>
    </row>
    <row r="12272" spans="1:123" s="218" customFormat="1" ht="24" customHeight="1" x14ac:dyDescent="0.2">
      <c r="A12272" s="213" t="str">
        <f t="shared" si="3676"/>
        <v/>
      </c>
      <c r="B12272" s="211" t="str">
        <f t="shared" si="3679"/>
        <v/>
      </c>
      <c r="C12272" s="212"/>
      <c r="D12272" s="213" t="str">
        <f t="shared" si="3677"/>
        <v/>
      </c>
      <c r="E12272" s="214"/>
      <c r="F12272" s="215">
        <f t="shared" si="3678"/>
        <v>0</v>
      </c>
      <c r="G12272" s="281">
        <f t="shared" si="3680"/>
        <v>0</v>
      </c>
    </row>
    <row r="12273" spans="1:7" s="218" customFormat="1" ht="24" customHeight="1" x14ac:dyDescent="0.2">
      <c r="A12273" s="213" t="str">
        <f t="shared" si="3676"/>
        <v/>
      </c>
      <c r="B12273" s="211" t="str">
        <f t="shared" si="3679"/>
        <v/>
      </c>
      <c r="C12273" s="212"/>
      <c r="D12273" s="213" t="str">
        <f t="shared" si="3677"/>
        <v/>
      </c>
      <c r="E12273" s="214"/>
      <c r="F12273" s="215">
        <f t="shared" si="3678"/>
        <v>0</v>
      </c>
      <c r="G12273" s="281">
        <f t="shared" si="3680"/>
        <v>0</v>
      </c>
    </row>
    <row r="12274" spans="1:7" s="218" customFormat="1" ht="24" customHeight="1" x14ac:dyDescent="0.2">
      <c r="A12274" s="213" t="str">
        <f t="shared" si="3676"/>
        <v/>
      </c>
      <c r="B12274" s="211" t="str">
        <f t="shared" si="3679"/>
        <v/>
      </c>
      <c r="C12274" s="212"/>
      <c r="D12274" s="213" t="str">
        <f t="shared" si="3677"/>
        <v/>
      </c>
      <c r="E12274" s="214"/>
      <c r="F12274" s="215">
        <f t="shared" si="3678"/>
        <v>0</v>
      </c>
      <c r="G12274" s="281">
        <f t="shared" si="3680"/>
        <v>0</v>
      </c>
    </row>
    <row r="12275" spans="1:7" s="218" customFormat="1" ht="24" customHeight="1" x14ac:dyDescent="0.2">
      <c r="A12275" s="213" t="str">
        <f t="shared" si="3676"/>
        <v/>
      </c>
      <c r="B12275" s="211" t="str">
        <f t="shared" si="3679"/>
        <v/>
      </c>
      <c r="C12275" s="212"/>
      <c r="D12275" s="213" t="str">
        <f t="shared" si="3677"/>
        <v/>
      </c>
      <c r="E12275" s="214"/>
      <c r="F12275" s="216">
        <f t="shared" si="3678"/>
        <v>0</v>
      </c>
      <c r="G12275" s="281">
        <f t="shared" si="3680"/>
        <v>0</v>
      </c>
    </row>
    <row r="12276" spans="1:7" ht="24" customHeight="1" x14ac:dyDescent="0.2">
      <c r="A12276" s="282"/>
      <c r="B12276" s="95"/>
      <c r="C12276" s="95"/>
      <c r="D12276" s="101"/>
      <c r="E12276" s="102"/>
      <c r="F12276" s="268" t="s">
        <v>31</v>
      </c>
      <c r="G12276" s="283">
        <f>SUBTOTAL(9,G12262:G12275)</f>
        <v>0</v>
      </c>
    </row>
    <row r="12277" spans="1:7" ht="24" customHeight="1" x14ac:dyDescent="0.2">
      <c r="A12277" s="282"/>
      <c r="B12277" s="95"/>
      <c r="C12277" s="266" t="s">
        <v>605</v>
      </c>
      <c r="D12277" s="101"/>
      <c r="E12277" s="102"/>
      <c r="F12277" s="103"/>
      <c r="G12277" s="284"/>
    </row>
    <row r="12278" spans="1:7" s="218" customFormat="1"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1">
        <f>ROUND(E12278*F12278,2)</f>
        <v>0</v>
      </c>
    </row>
    <row r="12279" spans="1:7" s="218" customFormat="1" ht="24" customHeight="1" x14ac:dyDescent="0.2">
      <c r="A12279" s="213" t="str">
        <f t="shared" si="3681"/>
        <v/>
      </c>
      <c r="B12279" s="211">
        <f t="shared" si="3682"/>
        <v>0</v>
      </c>
      <c r="C12279" s="212"/>
      <c r="D12279" s="213" t="str">
        <f t="shared" si="3683"/>
        <v/>
      </c>
      <c r="E12279" s="214"/>
      <c r="F12279" s="217">
        <f t="shared" si="3684"/>
        <v>0</v>
      </c>
      <c r="G12279" s="281">
        <f>ROUND(E12279*F12279,2)</f>
        <v>0</v>
      </c>
    </row>
    <row r="12280" spans="1:7" s="218" customFormat="1" ht="24" customHeight="1" x14ac:dyDescent="0.2">
      <c r="A12280" s="213" t="str">
        <f t="shared" si="3681"/>
        <v/>
      </c>
      <c r="B12280" s="211">
        <f t="shared" si="3682"/>
        <v>0</v>
      </c>
      <c r="C12280" s="212"/>
      <c r="D12280" s="213" t="str">
        <f t="shared" si="3683"/>
        <v/>
      </c>
      <c r="E12280" s="214"/>
      <c r="F12280" s="217">
        <f t="shared" si="3684"/>
        <v>0</v>
      </c>
      <c r="G12280" s="281">
        <f t="shared" ref="G12280:G12285" si="3685">ROUND(E12280*F12280,2)</f>
        <v>0</v>
      </c>
    </row>
    <row r="12281" spans="1:7" s="218" customFormat="1" ht="24" customHeight="1" x14ac:dyDescent="0.2">
      <c r="A12281" s="213" t="str">
        <f t="shared" si="3681"/>
        <v/>
      </c>
      <c r="B12281" s="211">
        <f t="shared" si="3682"/>
        <v>0</v>
      </c>
      <c r="C12281" s="212"/>
      <c r="D12281" s="213" t="str">
        <f t="shared" si="3683"/>
        <v/>
      </c>
      <c r="E12281" s="214"/>
      <c r="F12281" s="217">
        <f t="shared" si="3684"/>
        <v>0</v>
      </c>
      <c r="G12281" s="281">
        <f t="shared" si="3685"/>
        <v>0</v>
      </c>
    </row>
    <row r="12282" spans="1:7" s="218" customFormat="1" ht="24" customHeight="1" x14ac:dyDescent="0.2">
      <c r="A12282" s="213" t="str">
        <f t="shared" si="3681"/>
        <v/>
      </c>
      <c r="B12282" s="211">
        <f t="shared" si="3682"/>
        <v>0</v>
      </c>
      <c r="C12282" s="212"/>
      <c r="D12282" s="213" t="str">
        <f t="shared" si="3683"/>
        <v/>
      </c>
      <c r="E12282" s="214"/>
      <c r="F12282" s="215">
        <f t="shared" si="3684"/>
        <v>0</v>
      </c>
      <c r="G12282" s="281">
        <f t="shared" si="3685"/>
        <v>0</v>
      </c>
    </row>
    <row r="12283" spans="1:7" s="218" customFormat="1" ht="24" customHeight="1" x14ac:dyDescent="0.2">
      <c r="A12283" s="213" t="str">
        <f t="shared" si="3681"/>
        <v/>
      </c>
      <c r="B12283" s="211">
        <f t="shared" si="3682"/>
        <v>0</v>
      </c>
      <c r="C12283" s="212"/>
      <c r="D12283" s="213" t="str">
        <f t="shared" si="3683"/>
        <v/>
      </c>
      <c r="E12283" s="214"/>
      <c r="F12283" s="215">
        <f t="shared" si="3684"/>
        <v>0</v>
      </c>
      <c r="G12283" s="281">
        <f t="shared" si="3685"/>
        <v>0</v>
      </c>
    </row>
    <row r="12284" spans="1:7" s="218" customFormat="1" ht="24" customHeight="1" x14ac:dyDescent="0.2">
      <c r="A12284" s="213" t="str">
        <f t="shared" si="3681"/>
        <v/>
      </c>
      <c r="B12284" s="211">
        <f t="shared" si="3682"/>
        <v>0</v>
      </c>
      <c r="C12284" s="212"/>
      <c r="D12284" s="213" t="str">
        <f t="shared" si="3683"/>
        <v/>
      </c>
      <c r="E12284" s="214"/>
      <c r="F12284" s="215">
        <f t="shared" si="3684"/>
        <v>0</v>
      </c>
      <c r="G12284" s="281">
        <f t="shared" si="3685"/>
        <v>0</v>
      </c>
    </row>
    <row r="12285" spans="1:7" s="218" customFormat="1" ht="24" customHeight="1" x14ac:dyDescent="0.2">
      <c r="A12285" s="213" t="str">
        <f t="shared" si="3681"/>
        <v/>
      </c>
      <c r="B12285" s="211">
        <f t="shared" si="3682"/>
        <v>0</v>
      </c>
      <c r="C12285" s="212"/>
      <c r="D12285" s="213" t="str">
        <f t="shared" si="3683"/>
        <v/>
      </c>
      <c r="E12285" s="214"/>
      <c r="F12285" s="215">
        <f t="shared" si="3684"/>
        <v>0</v>
      </c>
      <c r="G12285" s="281">
        <f t="shared" si="3685"/>
        <v>0</v>
      </c>
    </row>
    <row r="12286" spans="1:7" ht="24" customHeight="1" x14ac:dyDescent="0.2">
      <c r="A12286" s="282"/>
      <c r="B12286" s="95"/>
      <c r="C12286" s="95"/>
      <c r="D12286" s="101"/>
      <c r="E12286" s="102"/>
      <c r="F12286" s="268" t="s">
        <v>32</v>
      </c>
      <c r="G12286" s="283">
        <f>SUBTOTAL(9,G12278:G12285)</f>
        <v>0</v>
      </c>
    </row>
    <row r="12287" spans="1:7" ht="24" customHeight="1" x14ac:dyDescent="0.2">
      <c r="A12287" s="282"/>
      <c r="B12287" s="95"/>
      <c r="C12287" s="266" t="s">
        <v>606</v>
      </c>
      <c r="D12287" s="101"/>
      <c r="E12287" s="102"/>
      <c r="F12287" s="103"/>
      <c r="G12287" s="284"/>
    </row>
    <row r="12288" spans="1:7" s="218" customFormat="1"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1">
        <f t="shared" ref="G12288:G12296" si="3690">ROUND(E12288*F12288,2)</f>
        <v>0</v>
      </c>
    </row>
    <row r="12289" spans="1:7" s="218" customFormat="1" ht="24" customHeight="1" x14ac:dyDescent="0.2">
      <c r="A12289" s="213" t="str">
        <f t="shared" si="3686"/>
        <v/>
      </c>
      <c r="B12289" s="211" t="str">
        <f t="shared" si="3687"/>
        <v/>
      </c>
      <c r="C12289" s="212"/>
      <c r="D12289" s="213" t="str">
        <f t="shared" si="3688"/>
        <v/>
      </c>
      <c r="E12289" s="214"/>
      <c r="F12289" s="215">
        <f t="shared" si="3689"/>
        <v>0</v>
      </c>
      <c r="G12289" s="281">
        <f t="shared" si="3690"/>
        <v>0</v>
      </c>
    </row>
    <row r="12290" spans="1:7" s="218" customFormat="1" ht="24" customHeight="1" x14ac:dyDescent="0.2">
      <c r="A12290" s="213" t="str">
        <f t="shared" si="3686"/>
        <v/>
      </c>
      <c r="B12290" s="211" t="str">
        <f t="shared" si="3687"/>
        <v/>
      </c>
      <c r="C12290" s="212"/>
      <c r="D12290" s="213" t="str">
        <f t="shared" si="3688"/>
        <v/>
      </c>
      <c r="E12290" s="214"/>
      <c r="F12290" s="215">
        <f t="shared" si="3689"/>
        <v>0</v>
      </c>
      <c r="G12290" s="281">
        <f t="shared" si="3690"/>
        <v>0</v>
      </c>
    </row>
    <row r="12291" spans="1:7" s="218" customFormat="1" ht="24" customHeight="1" x14ac:dyDescent="0.2">
      <c r="A12291" s="213" t="str">
        <f t="shared" si="3686"/>
        <v/>
      </c>
      <c r="B12291" s="211" t="str">
        <f t="shared" si="3687"/>
        <v/>
      </c>
      <c r="C12291" s="212"/>
      <c r="D12291" s="213" t="str">
        <f t="shared" si="3688"/>
        <v/>
      </c>
      <c r="E12291" s="214"/>
      <c r="F12291" s="215">
        <f t="shared" si="3689"/>
        <v>0</v>
      </c>
      <c r="G12291" s="281">
        <f t="shared" si="3690"/>
        <v>0</v>
      </c>
    </row>
    <row r="12292" spans="1:7" s="218" customFormat="1" ht="24" customHeight="1" x14ac:dyDescent="0.2">
      <c r="A12292" s="213" t="str">
        <f t="shared" si="3686"/>
        <v/>
      </c>
      <c r="B12292" s="211" t="str">
        <f t="shared" si="3687"/>
        <v/>
      </c>
      <c r="C12292" s="212"/>
      <c r="D12292" s="213" t="str">
        <f t="shared" si="3688"/>
        <v/>
      </c>
      <c r="E12292" s="214"/>
      <c r="F12292" s="215">
        <f t="shared" si="3689"/>
        <v>0</v>
      </c>
      <c r="G12292" s="281">
        <f t="shared" si="3690"/>
        <v>0</v>
      </c>
    </row>
    <row r="12293" spans="1:7" s="218" customFormat="1" ht="24" customHeight="1" x14ac:dyDescent="0.2">
      <c r="A12293" s="213" t="str">
        <f t="shared" si="3686"/>
        <v/>
      </c>
      <c r="B12293" s="211" t="str">
        <f t="shared" si="3687"/>
        <v/>
      </c>
      <c r="C12293" s="212"/>
      <c r="D12293" s="213" t="str">
        <f t="shared" si="3688"/>
        <v/>
      </c>
      <c r="E12293" s="214"/>
      <c r="F12293" s="215">
        <f t="shared" si="3689"/>
        <v>0</v>
      </c>
      <c r="G12293" s="281">
        <f t="shared" si="3690"/>
        <v>0</v>
      </c>
    </row>
    <row r="12294" spans="1:7" s="218" customFormat="1" ht="24" customHeight="1" x14ac:dyDescent="0.2">
      <c r="A12294" s="213" t="str">
        <f t="shared" si="3686"/>
        <v/>
      </c>
      <c r="B12294" s="211" t="str">
        <f t="shared" si="3687"/>
        <v/>
      </c>
      <c r="C12294" s="212"/>
      <c r="D12294" s="213" t="str">
        <f t="shared" si="3688"/>
        <v/>
      </c>
      <c r="E12294" s="214"/>
      <c r="F12294" s="215">
        <f t="shared" si="3689"/>
        <v>0</v>
      </c>
      <c r="G12294" s="281">
        <f t="shared" si="3690"/>
        <v>0</v>
      </c>
    </row>
    <row r="12295" spans="1:7" s="218" customFormat="1" ht="24" customHeight="1" x14ac:dyDescent="0.2">
      <c r="A12295" s="213" t="str">
        <f t="shared" si="3686"/>
        <v/>
      </c>
      <c r="B12295" s="211" t="str">
        <f t="shared" si="3687"/>
        <v/>
      </c>
      <c r="C12295" s="212"/>
      <c r="D12295" s="213" t="str">
        <f t="shared" si="3688"/>
        <v/>
      </c>
      <c r="E12295" s="214"/>
      <c r="F12295" s="215">
        <f t="shared" si="3689"/>
        <v>0</v>
      </c>
      <c r="G12295" s="281">
        <f t="shared" si="3690"/>
        <v>0</v>
      </c>
    </row>
    <row r="12296" spans="1:7" s="218" customFormat="1" ht="24" customHeight="1" x14ac:dyDescent="0.2">
      <c r="A12296" s="213" t="str">
        <f t="shared" si="3686"/>
        <v/>
      </c>
      <c r="B12296" s="211" t="str">
        <f t="shared" si="3687"/>
        <v/>
      </c>
      <c r="C12296" s="212"/>
      <c r="D12296" s="213" t="str">
        <f t="shared" si="3688"/>
        <v/>
      </c>
      <c r="E12296" s="214"/>
      <c r="F12296" s="215">
        <f t="shared" si="3689"/>
        <v>0</v>
      </c>
      <c r="G12296" s="281">
        <f t="shared" si="3690"/>
        <v>0</v>
      </c>
    </row>
    <row r="12297" spans="1:7" ht="24" customHeight="1" x14ac:dyDescent="0.2">
      <c r="A12297" s="285"/>
      <c r="B12297" s="101"/>
      <c r="C12297" s="95"/>
      <c r="D12297" s="101"/>
      <c r="E12297" s="102"/>
      <c r="F12297" s="268" t="s">
        <v>33</v>
      </c>
      <c r="G12297" s="283">
        <f>SUBTOTAL(9,G12288:G12296)</f>
        <v>0</v>
      </c>
    </row>
    <row r="12298" spans="1:7" ht="24" customHeight="1" x14ac:dyDescent="0.2">
      <c r="A12298" s="286"/>
      <c r="B12298" s="101"/>
      <c r="C12298" s="95"/>
      <c r="D12298" s="101"/>
      <c r="E12298" s="102"/>
      <c r="F12298" s="103"/>
      <c r="G12298" s="284"/>
    </row>
    <row r="12299" spans="1:7" ht="24" customHeight="1" x14ac:dyDescent="0.2">
      <c r="A12299" s="287" t="str">
        <f>B12257</f>
        <v/>
      </c>
      <c r="B12299" s="288" t="str">
        <f>C12257</f>
        <v/>
      </c>
      <c r="C12299" s="109"/>
      <c r="D12299" s="109" t="s">
        <v>34</v>
      </c>
      <c r="E12299" s="110"/>
      <c r="F12299" s="290" t="s">
        <v>35</v>
      </c>
      <c r="G12299" s="289">
        <f>SUBTOTAL(9,G12262:G12298)</f>
        <v>0</v>
      </c>
    </row>
    <row r="12301" spans="1:7" ht="24" customHeight="1" x14ac:dyDescent="0.2">
      <c r="A12301" s="269" t="s">
        <v>37</v>
      </c>
      <c r="B12301" s="270"/>
      <c r="C12301" s="270"/>
      <c r="D12301" s="270"/>
      <c r="E12301" s="270"/>
      <c r="F12301" s="270"/>
      <c r="G12301" s="271"/>
    </row>
    <row r="12302" spans="1:7" ht="24" customHeight="1" x14ac:dyDescent="0.2">
      <c r="A12302" s="272" t="s">
        <v>602</v>
      </c>
      <c r="B12302" s="97" t="str">
        <f>Comitente</f>
        <v>CA.ME. SAN JUAN SOCIEDAD DEL ESTADO</v>
      </c>
      <c r="C12302" s="92"/>
      <c r="D12302" s="98"/>
      <c r="E12302" s="98"/>
      <c r="F12302" s="99"/>
      <c r="G12302" s="273"/>
    </row>
    <row r="12303" spans="1:7" ht="24" customHeight="1" x14ac:dyDescent="0.2">
      <c r="A12303" s="272" t="s">
        <v>603</v>
      </c>
      <c r="B12303" s="97">
        <f>Contratista</f>
        <v>0</v>
      </c>
      <c r="C12303" s="93"/>
      <c r="D12303" s="93"/>
      <c r="E12303" s="93"/>
      <c r="F12303" s="100"/>
      <c r="G12303" s="274"/>
    </row>
    <row r="12304" spans="1:7" ht="24" customHeight="1" x14ac:dyDescent="0.2">
      <c r="A12304" s="272" t="s">
        <v>24</v>
      </c>
      <c r="B12304" s="97" t="str">
        <f>Obra</f>
        <v>CIERRE PERIMETRAL - OBRA CIVIL Ca.Me. SAN JUAN S.E.</v>
      </c>
      <c r="C12304" s="93"/>
      <c r="D12304" s="93"/>
      <c r="E12304" s="93"/>
      <c r="F12304" s="100" t="s">
        <v>38</v>
      </c>
      <c r="G12304" s="275">
        <f>Fecha_Base</f>
        <v>44711</v>
      </c>
    </row>
    <row r="12305" spans="1:123" ht="24" customHeight="1" x14ac:dyDescent="0.2">
      <c r="A12305" s="276" t="s">
        <v>601</v>
      </c>
      <c r="B12305" s="94" t="str">
        <f>Ubicación</f>
        <v>DEPARTAMENTO SARMIENTO</v>
      </c>
      <c r="C12305" s="94"/>
      <c r="D12305" s="101"/>
      <c r="E12305" s="102"/>
      <c r="F12305" s="103"/>
      <c r="G12305" s="277"/>
    </row>
    <row r="12306" spans="1:123" ht="24" customHeight="1" x14ac:dyDescent="0.2">
      <c r="A12306" s="276" t="s">
        <v>39</v>
      </c>
      <c r="B12306" s="104" t="str">
        <f>IFERROR(VALUE(LEFT(B12307,FIND(".",B12307)-1)),"")</f>
        <v/>
      </c>
      <c r="C12306" s="95" t="str">
        <f>IFERROR(VLOOKUP(B12306,Tabla_CyP,2,FALSE),"")</f>
        <v/>
      </c>
      <c r="D12306" s="95"/>
      <c r="E12306" s="102"/>
      <c r="F12306" s="103"/>
      <c r="G12306" s="277"/>
    </row>
    <row r="12307" spans="1:123" ht="24" customHeight="1" x14ac:dyDescent="0.2">
      <c r="A12307" s="276" t="s">
        <v>25</v>
      </c>
      <c r="B12307" s="105" t="str">
        <f>IFERROR(VLOOKUP(COUNTIF($A$1:A12307,"ANALISIS DE PRECIOS"),Tabla_NumeroItem,2,FALSE),"")</f>
        <v/>
      </c>
      <c r="C12307" s="95" t="str">
        <f>IFERROR(VLOOKUP(B12307,Tabla_CyP,2,FALSE),"")</f>
        <v/>
      </c>
      <c r="D12307" s="101"/>
      <c r="E12307" s="102"/>
      <c r="F12307" s="100" t="s">
        <v>26</v>
      </c>
      <c r="G12307" s="278" t="str">
        <f>IFERROR(VLOOKUP(B12307,Tabla_CyP,4,FALSE),"")</f>
        <v/>
      </c>
    </row>
    <row r="12308" spans="1:123" ht="24" customHeight="1" x14ac:dyDescent="0.2">
      <c r="A12308" s="276"/>
      <c r="B12308" s="94"/>
      <c r="C12308" s="95"/>
      <c r="D12308" s="101"/>
      <c r="E12308" s="102"/>
      <c r="F12308" s="103"/>
      <c r="G12308" s="277"/>
    </row>
    <row r="12309" spans="1:123" ht="24" customHeight="1" x14ac:dyDescent="0.2">
      <c r="A12309" s="378" t="s">
        <v>507</v>
      </c>
      <c r="B12309" s="379"/>
      <c r="C12309" s="380" t="s">
        <v>0</v>
      </c>
      <c r="D12309" s="380" t="s">
        <v>27</v>
      </c>
      <c r="E12309" s="386" t="s">
        <v>28</v>
      </c>
      <c r="F12309" s="388" t="s">
        <v>29</v>
      </c>
      <c r="G12309" s="388" t="s">
        <v>30</v>
      </c>
    </row>
    <row r="12310" spans="1:123" s="107" customFormat="1" ht="24" customHeight="1" x14ac:dyDescent="0.2">
      <c r="A12310" s="106" t="s">
        <v>508</v>
      </c>
      <c r="B12310" s="106" t="s">
        <v>509</v>
      </c>
      <c r="C12310" s="381"/>
      <c r="D12310" s="381"/>
      <c r="E12310" s="387"/>
      <c r="F12310" s="389"/>
      <c r="G12310" s="389"/>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customHeight="1" x14ac:dyDescent="0.2">
      <c r="A12311" s="279"/>
      <c r="B12311" s="108"/>
      <c r="C12311" s="267" t="s">
        <v>604</v>
      </c>
      <c r="D12311" s="109"/>
      <c r="E12311" s="110"/>
      <c r="F12311" s="111"/>
      <c r="G12311" s="280"/>
    </row>
    <row r="12312" spans="1:123" s="218" customFormat="1"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1">
        <f>ROUND(E12312*F12312,2)</f>
        <v>0</v>
      </c>
    </row>
    <row r="12313" spans="1:123" s="218" customFormat="1"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1">
        <f t="shared" ref="G12313:G12325" si="3695">ROUND(E12313*F12313,2)</f>
        <v>0</v>
      </c>
    </row>
    <row r="12314" spans="1:123" s="218" customFormat="1" ht="24" customHeight="1" x14ac:dyDescent="0.2">
      <c r="A12314" s="213" t="str">
        <f t="shared" si="3691"/>
        <v/>
      </c>
      <c r="B12314" s="211" t="str">
        <f t="shared" si="3694"/>
        <v/>
      </c>
      <c r="C12314" s="212"/>
      <c r="D12314" s="213" t="str">
        <f t="shared" si="3692"/>
        <v/>
      </c>
      <c r="E12314" s="214"/>
      <c r="F12314" s="215">
        <f t="shared" si="3693"/>
        <v>0</v>
      </c>
      <c r="G12314" s="281">
        <f t="shared" si="3695"/>
        <v>0</v>
      </c>
    </row>
    <row r="12315" spans="1:123" s="218" customFormat="1" ht="24" customHeight="1" x14ac:dyDescent="0.2">
      <c r="A12315" s="213" t="str">
        <f t="shared" si="3691"/>
        <v/>
      </c>
      <c r="B12315" s="211" t="str">
        <f t="shared" si="3694"/>
        <v/>
      </c>
      <c r="C12315" s="212"/>
      <c r="D12315" s="213" t="str">
        <f t="shared" si="3692"/>
        <v/>
      </c>
      <c r="E12315" s="214"/>
      <c r="F12315" s="215">
        <f t="shared" si="3693"/>
        <v>0</v>
      </c>
      <c r="G12315" s="281">
        <f t="shared" si="3695"/>
        <v>0</v>
      </c>
    </row>
    <row r="12316" spans="1:123" s="218" customFormat="1" ht="24" customHeight="1" x14ac:dyDescent="0.2">
      <c r="A12316" s="213" t="str">
        <f t="shared" si="3691"/>
        <v/>
      </c>
      <c r="B12316" s="211" t="str">
        <f t="shared" si="3694"/>
        <v/>
      </c>
      <c r="C12316" s="212"/>
      <c r="D12316" s="213" t="str">
        <f t="shared" si="3692"/>
        <v/>
      </c>
      <c r="E12316" s="214"/>
      <c r="F12316" s="215">
        <f t="shared" si="3693"/>
        <v>0</v>
      </c>
      <c r="G12316" s="281">
        <f t="shared" si="3695"/>
        <v>0</v>
      </c>
    </row>
    <row r="12317" spans="1:123" s="218" customFormat="1" ht="24" customHeight="1" x14ac:dyDescent="0.2">
      <c r="A12317" s="213" t="str">
        <f t="shared" si="3691"/>
        <v/>
      </c>
      <c r="B12317" s="211" t="str">
        <f t="shared" si="3694"/>
        <v/>
      </c>
      <c r="C12317" s="212"/>
      <c r="D12317" s="213" t="str">
        <f t="shared" si="3692"/>
        <v/>
      </c>
      <c r="E12317" s="214"/>
      <c r="F12317" s="215">
        <f t="shared" si="3693"/>
        <v>0</v>
      </c>
      <c r="G12317" s="281">
        <f t="shared" si="3695"/>
        <v>0</v>
      </c>
    </row>
    <row r="12318" spans="1:123" s="218" customFormat="1" ht="24" customHeight="1" x14ac:dyDescent="0.2">
      <c r="A12318" s="213" t="str">
        <f t="shared" si="3691"/>
        <v/>
      </c>
      <c r="B12318" s="211" t="str">
        <f t="shared" si="3694"/>
        <v/>
      </c>
      <c r="C12318" s="212"/>
      <c r="D12318" s="213" t="str">
        <f t="shared" si="3692"/>
        <v/>
      </c>
      <c r="E12318" s="214"/>
      <c r="F12318" s="215">
        <f t="shared" si="3693"/>
        <v>0</v>
      </c>
      <c r="G12318" s="281">
        <f t="shared" si="3695"/>
        <v>0</v>
      </c>
    </row>
    <row r="12319" spans="1:123" s="218" customFormat="1" ht="24" customHeight="1" x14ac:dyDescent="0.2">
      <c r="A12319" s="213" t="str">
        <f t="shared" si="3691"/>
        <v/>
      </c>
      <c r="B12319" s="211" t="str">
        <f t="shared" si="3694"/>
        <v/>
      </c>
      <c r="C12319" s="212"/>
      <c r="D12319" s="213" t="str">
        <f t="shared" si="3692"/>
        <v/>
      </c>
      <c r="E12319" s="214"/>
      <c r="F12319" s="215">
        <f t="shared" si="3693"/>
        <v>0</v>
      </c>
      <c r="G12319" s="281">
        <f t="shared" si="3695"/>
        <v>0</v>
      </c>
    </row>
    <row r="12320" spans="1:123" s="218" customFormat="1" ht="24" customHeight="1" x14ac:dyDescent="0.2">
      <c r="A12320" s="213" t="str">
        <f t="shared" si="3691"/>
        <v/>
      </c>
      <c r="B12320" s="211" t="str">
        <f t="shared" si="3694"/>
        <v/>
      </c>
      <c r="C12320" s="212"/>
      <c r="D12320" s="213" t="str">
        <f t="shared" si="3692"/>
        <v/>
      </c>
      <c r="E12320" s="214"/>
      <c r="F12320" s="215">
        <f t="shared" si="3693"/>
        <v>0</v>
      </c>
      <c r="G12320" s="281">
        <f t="shared" si="3695"/>
        <v>0</v>
      </c>
    </row>
    <row r="12321" spans="1:7" s="218" customFormat="1" ht="24" customHeight="1" x14ac:dyDescent="0.2">
      <c r="A12321" s="213" t="str">
        <f t="shared" si="3691"/>
        <v/>
      </c>
      <c r="B12321" s="211" t="str">
        <f t="shared" si="3694"/>
        <v/>
      </c>
      <c r="C12321" s="212"/>
      <c r="D12321" s="213" t="str">
        <f t="shared" si="3692"/>
        <v/>
      </c>
      <c r="E12321" s="214"/>
      <c r="F12321" s="215">
        <f t="shared" si="3693"/>
        <v>0</v>
      </c>
      <c r="G12321" s="281">
        <f t="shared" si="3695"/>
        <v>0</v>
      </c>
    </row>
    <row r="12322" spans="1:7" s="218" customFormat="1" ht="24" customHeight="1" x14ac:dyDescent="0.2">
      <c r="A12322" s="213" t="str">
        <f t="shared" si="3691"/>
        <v/>
      </c>
      <c r="B12322" s="211" t="str">
        <f t="shared" si="3694"/>
        <v/>
      </c>
      <c r="C12322" s="212"/>
      <c r="D12322" s="213" t="str">
        <f t="shared" si="3692"/>
        <v/>
      </c>
      <c r="E12322" s="214"/>
      <c r="F12322" s="215">
        <f t="shared" si="3693"/>
        <v>0</v>
      </c>
      <c r="G12322" s="281">
        <f t="shared" si="3695"/>
        <v>0</v>
      </c>
    </row>
    <row r="12323" spans="1:7" s="218" customFormat="1" ht="24" customHeight="1" x14ac:dyDescent="0.2">
      <c r="A12323" s="213" t="str">
        <f t="shared" si="3691"/>
        <v/>
      </c>
      <c r="B12323" s="211" t="str">
        <f t="shared" si="3694"/>
        <v/>
      </c>
      <c r="C12323" s="212"/>
      <c r="D12323" s="213" t="str">
        <f t="shared" si="3692"/>
        <v/>
      </c>
      <c r="E12323" s="214"/>
      <c r="F12323" s="215">
        <f t="shared" si="3693"/>
        <v>0</v>
      </c>
      <c r="G12323" s="281">
        <f t="shared" si="3695"/>
        <v>0</v>
      </c>
    </row>
    <row r="12324" spans="1:7" s="218" customFormat="1" ht="24" customHeight="1" x14ac:dyDescent="0.2">
      <c r="A12324" s="213" t="str">
        <f t="shared" si="3691"/>
        <v/>
      </c>
      <c r="B12324" s="211" t="str">
        <f t="shared" si="3694"/>
        <v/>
      </c>
      <c r="C12324" s="212"/>
      <c r="D12324" s="213" t="str">
        <f t="shared" si="3692"/>
        <v/>
      </c>
      <c r="E12324" s="214"/>
      <c r="F12324" s="215">
        <f t="shared" si="3693"/>
        <v>0</v>
      </c>
      <c r="G12324" s="281">
        <f t="shared" si="3695"/>
        <v>0</v>
      </c>
    </row>
    <row r="12325" spans="1:7" s="218" customFormat="1" ht="24" customHeight="1" x14ac:dyDescent="0.2">
      <c r="A12325" s="213" t="str">
        <f t="shared" si="3691"/>
        <v/>
      </c>
      <c r="B12325" s="211" t="str">
        <f t="shared" si="3694"/>
        <v/>
      </c>
      <c r="C12325" s="212"/>
      <c r="D12325" s="213" t="str">
        <f t="shared" si="3692"/>
        <v/>
      </c>
      <c r="E12325" s="214"/>
      <c r="F12325" s="216">
        <f t="shared" si="3693"/>
        <v>0</v>
      </c>
      <c r="G12325" s="281">
        <f t="shared" si="3695"/>
        <v>0</v>
      </c>
    </row>
    <row r="12326" spans="1:7" ht="24" customHeight="1" x14ac:dyDescent="0.2">
      <c r="A12326" s="282"/>
      <c r="B12326" s="95"/>
      <c r="C12326" s="95"/>
      <c r="D12326" s="101"/>
      <c r="E12326" s="102"/>
      <c r="F12326" s="268" t="s">
        <v>31</v>
      </c>
      <c r="G12326" s="283">
        <f>SUBTOTAL(9,G12312:G12325)</f>
        <v>0</v>
      </c>
    </row>
    <row r="12327" spans="1:7" ht="24" customHeight="1" x14ac:dyDescent="0.2">
      <c r="A12327" s="282"/>
      <c r="B12327" s="95"/>
      <c r="C12327" s="266" t="s">
        <v>605</v>
      </c>
      <c r="D12327" s="101"/>
      <c r="E12327" s="102"/>
      <c r="F12327" s="103"/>
      <c r="G12327" s="284"/>
    </row>
    <row r="12328" spans="1:7" s="218" customFormat="1"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1">
        <f>ROUND(E12328*F12328,2)</f>
        <v>0</v>
      </c>
    </row>
    <row r="12329" spans="1:7" s="218" customFormat="1" ht="24" customHeight="1" x14ac:dyDescent="0.2">
      <c r="A12329" s="213" t="str">
        <f t="shared" si="3696"/>
        <v/>
      </c>
      <c r="B12329" s="211">
        <f t="shared" si="3697"/>
        <v>0</v>
      </c>
      <c r="C12329" s="212"/>
      <c r="D12329" s="213" t="str">
        <f t="shared" si="3698"/>
        <v/>
      </c>
      <c r="E12329" s="214"/>
      <c r="F12329" s="217">
        <f t="shared" si="3699"/>
        <v>0</v>
      </c>
      <c r="G12329" s="281">
        <f>ROUND(E12329*F12329,2)</f>
        <v>0</v>
      </c>
    </row>
    <row r="12330" spans="1:7" s="218" customFormat="1" ht="24" customHeight="1" x14ac:dyDescent="0.2">
      <c r="A12330" s="213" t="str">
        <f t="shared" si="3696"/>
        <v/>
      </c>
      <c r="B12330" s="211">
        <f t="shared" si="3697"/>
        <v>0</v>
      </c>
      <c r="C12330" s="212"/>
      <c r="D12330" s="213" t="str">
        <f t="shared" si="3698"/>
        <v/>
      </c>
      <c r="E12330" s="214"/>
      <c r="F12330" s="217">
        <f t="shared" si="3699"/>
        <v>0</v>
      </c>
      <c r="G12330" s="281">
        <f t="shared" ref="G12330:G12335" si="3700">ROUND(E12330*F12330,2)</f>
        <v>0</v>
      </c>
    </row>
    <row r="12331" spans="1:7" s="218" customFormat="1" ht="24" customHeight="1" x14ac:dyDescent="0.2">
      <c r="A12331" s="213" t="str">
        <f t="shared" si="3696"/>
        <v/>
      </c>
      <c r="B12331" s="211">
        <f t="shared" si="3697"/>
        <v>0</v>
      </c>
      <c r="C12331" s="212"/>
      <c r="D12331" s="213" t="str">
        <f t="shared" si="3698"/>
        <v/>
      </c>
      <c r="E12331" s="214"/>
      <c r="F12331" s="217">
        <f t="shared" si="3699"/>
        <v>0</v>
      </c>
      <c r="G12331" s="281">
        <f t="shared" si="3700"/>
        <v>0</v>
      </c>
    </row>
    <row r="12332" spans="1:7" s="218" customFormat="1" ht="24" customHeight="1" x14ac:dyDescent="0.2">
      <c r="A12332" s="213" t="str">
        <f t="shared" si="3696"/>
        <v/>
      </c>
      <c r="B12332" s="211">
        <f t="shared" si="3697"/>
        <v>0</v>
      </c>
      <c r="C12332" s="212"/>
      <c r="D12332" s="213" t="str">
        <f t="shared" si="3698"/>
        <v/>
      </c>
      <c r="E12332" s="214"/>
      <c r="F12332" s="215">
        <f t="shared" si="3699"/>
        <v>0</v>
      </c>
      <c r="G12332" s="281">
        <f t="shared" si="3700"/>
        <v>0</v>
      </c>
    </row>
    <row r="12333" spans="1:7" s="218" customFormat="1" ht="24" customHeight="1" x14ac:dyDescent="0.2">
      <c r="A12333" s="213" t="str">
        <f t="shared" si="3696"/>
        <v/>
      </c>
      <c r="B12333" s="211">
        <f t="shared" si="3697"/>
        <v>0</v>
      </c>
      <c r="C12333" s="212"/>
      <c r="D12333" s="213" t="str">
        <f t="shared" si="3698"/>
        <v/>
      </c>
      <c r="E12333" s="214"/>
      <c r="F12333" s="215">
        <f t="shared" si="3699"/>
        <v>0</v>
      </c>
      <c r="G12333" s="281">
        <f t="shared" si="3700"/>
        <v>0</v>
      </c>
    </row>
    <row r="12334" spans="1:7" s="218" customFormat="1" ht="24" customHeight="1" x14ac:dyDescent="0.2">
      <c r="A12334" s="213" t="str">
        <f t="shared" si="3696"/>
        <v/>
      </c>
      <c r="B12334" s="211">
        <f t="shared" si="3697"/>
        <v>0</v>
      </c>
      <c r="C12334" s="212"/>
      <c r="D12334" s="213" t="str">
        <f t="shared" si="3698"/>
        <v/>
      </c>
      <c r="E12334" s="214"/>
      <c r="F12334" s="215">
        <f t="shared" si="3699"/>
        <v>0</v>
      </c>
      <c r="G12334" s="281">
        <f t="shared" si="3700"/>
        <v>0</v>
      </c>
    </row>
    <row r="12335" spans="1:7" s="218" customFormat="1" ht="24" customHeight="1" x14ac:dyDescent="0.2">
      <c r="A12335" s="213" t="str">
        <f t="shared" si="3696"/>
        <v/>
      </c>
      <c r="B12335" s="211">
        <f t="shared" si="3697"/>
        <v>0</v>
      </c>
      <c r="C12335" s="212"/>
      <c r="D12335" s="213" t="str">
        <f t="shared" si="3698"/>
        <v/>
      </c>
      <c r="E12335" s="214"/>
      <c r="F12335" s="215">
        <f t="shared" si="3699"/>
        <v>0</v>
      </c>
      <c r="G12335" s="281">
        <f t="shared" si="3700"/>
        <v>0</v>
      </c>
    </row>
    <row r="12336" spans="1:7" ht="24" customHeight="1" x14ac:dyDescent="0.2">
      <c r="A12336" s="282"/>
      <c r="B12336" s="95"/>
      <c r="C12336" s="95"/>
      <c r="D12336" s="101"/>
      <c r="E12336" s="102"/>
      <c r="F12336" s="268" t="s">
        <v>32</v>
      </c>
      <c r="G12336" s="283">
        <f>SUBTOTAL(9,G12328:G12335)</f>
        <v>0</v>
      </c>
    </row>
    <row r="12337" spans="1:7" ht="24" customHeight="1" x14ac:dyDescent="0.2">
      <c r="A12337" s="282"/>
      <c r="B12337" s="95"/>
      <c r="C12337" s="266" t="s">
        <v>606</v>
      </c>
      <c r="D12337" s="101"/>
      <c r="E12337" s="102"/>
      <c r="F12337" s="103"/>
      <c r="G12337" s="284"/>
    </row>
    <row r="12338" spans="1:7" s="218" customFormat="1"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1">
        <f t="shared" ref="G12338:G12346" si="3705">ROUND(E12338*F12338,2)</f>
        <v>0</v>
      </c>
    </row>
    <row r="12339" spans="1:7" s="218" customFormat="1" ht="24" customHeight="1" x14ac:dyDescent="0.2">
      <c r="A12339" s="213" t="str">
        <f t="shared" si="3701"/>
        <v/>
      </c>
      <c r="B12339" s="211" t="str">
        <f t="shared" si="3702"/>
        <v/>
      </c>
      <c r="C12339" s="212"/>
      <c r="D12339" s="213" t="str">
        <f t="shared" si="3703"/>
        <v/>
      </c>
      <c r="E12339" s="214"/>
      <c r="F12339" s="215">
        <f t="shared" si="3704"/>
        <v>0</v>
      </c>
      <c r="G12339" s="281">
        <f t="shared" si="3705"/>
        <v>0</v>
      </c>
    </row>
    <row r="12340" spans="1:7" s="218" customFormat="1" ht="24" customHeight="1" x14ac:dyDescent="0.2">
      <c r="A12340" s="213" t="str">
        <f t="shared" si="3701"/>
        <v/>
      </c>
      <c r="B12340" s="211" t="str">
        <f t="shared" si="3702"/>
        <v/>
      </c>
      <c r="C12340" s="212"/>
      <c r="D12340" s="213" t="str">
        <f t="shared" si="3703"/>
        <v/>
      </c>
      <c r="E12340" s="214"/>
      <c r="F12340" s="215">
        <f t="shared" si="3704"/>
        <v>0</v>
      </c>
      <c r="G12340" s="281">
        <f t="shared" si="3705"/>
        <v>0</v>
      </c>
    </row>
    <row r="12341" spans="1:7" s="218" customFormat="1" ht="24" customHeight="1" x14ac:dyDescent="0.2">
      <c r="A12341" s="213" t="str">
        <f t="shared" si="3701"/>
        <v/>
      </c>
      <c r="B12341" s="211" t="str">
        <f t="shared" si="3702"/>
        <v/>
      </c>
      <c r="C12341" s="212"/>
      <c r="D12341" s="213" t="str">
        <f t="shared" si="3703"/>
        <v/>
      </c>
      <c r="E12341" s="214"/>
      <c r="F12341" s="215">
        <f t="shared" si="3704"/>
        <v>0</v>
      </c>
      <c r="G12341" s="281">
        <f t="shared" si="3705"/>
        <v>0</v>
      </c>
    </row>
    <row r="12342" spans="1:7" s="218" customFormat="1" ht="24" customHeight="1" x14ac:dyDescent="0.2">
      <c r="A12342" s="213" t="str">
        <f t="shared" si="3701"/>
        <v/>
      </c>
      <c r="B12342" s="211" t="str">
        <f t="shared" si="3702"/>
        <v/>
      </c>
      <c r="C12342" s="212"/>
      <c r="D12342" s="213" t="str">
        <f t="shared" si="3703"/>
        <v/>
      </c>
      <c r="E12342" s="214"/>
      <c r="F12342" s="215">
        <f t="shared" si="3704"/>
        <v>0</v>
      </c>
      <c r="G12342" s="281">
        <f t="shared" si="3705"/>
        <v>0</v>
      </c>
    </row>
    <row r="12343" spans="1:7" s="218" customFormat="1" ht="24" customHeight="1" x14ac:dyDescent="0.2">
      <c r="A12343" s="213" t="str">
        <f t="shared" si="3701"/>
        <v/>
      </c>
      <c r="B12343" s="211" t="str">
        <f t="shared" si="3702"/>
        <v/>
      </c>
      <c r="C12343" s="212"/>
      <c r="D12343" s="213" t="str">
        <f t="shared" si="3703"/>
        <v/>
      </c>
      <c r="E12343" s="214"/>
      <c r="F12343" s="215">
        <f t="shared" si="3704"/>
        <v>0</v>
      </c>
      <c r="G12343" s="281">
        <f t="shared" si="3705"/>
        <v>0</v>
      </c>
    </row>
    <row r="12344" spans="1:7" s="218" customFormat="1" ht="24" customHeight="1" x14ac:dyDescent="0.2">
      <c r="A12344" s="213" t="str">
        <f t="shared" si="3701"/>
        <v/>
      </c>
      <c r="B12344" s="211" t="str">
        <f t="shared" si="3702"/>
        <v/>
      </c>
      <c r="C12344" s="212"/>
      <c r="D12344" s="213" t="str">
        <f t="shared" si="3703"/>
        <v/>
      </c>
      <c r="E12344" s="214"/>
      <c r="F12344" s="215">
        <f t="shared" si="3704"/>
        <v>0</v>
      </c>
      <c r="G12344" s="281">
        <f t="shared" si="3705"/>
        <v>0</v>
      </c>
    </row>
    <row r="12345" spans="1:7" s="218" customFormat="1" ht="24" customHeight="1" x14ac:dyDescent="0.2">
      <c r="A12345" s="213" t="str">
        <f t="shared" si="3701"/>
        <v/>
      </c>
      <c r="B12345" s="211" t="str">
        <f t="shared" si="3702"/>
        <v/>
      </c>
      <c r="C12345" s="212"/>
      <c r="D12345" s="213" t="str">
        <f t="shared" si="3703"/>
        <v/>
      </c>
      <c r="E12345" s="214"/>
      <c r="F12345" s="215">
        <f t="shared" si="3704"/>
        <v>0</v>
      </c>
      <c r="G12345" s="281">
        <f t="shared" si="3705"/>
        <v>0</v>
      </c>
    </row>
    <row r="12346" spans="1:7" s="218" customFormat="1" ht="24" customHeight="1" x14ac:dyDescent="0.2">
      <c r="A12346" s="213" t="str">
        <f t="shared" si="3701"/>
        <v/>
      </c>
      <c r="B12346" s="211" t="str">
        <f t="shared" si="3702"/>
        <v/>
      </c>
      <c r="C12346" s="212"/>
      <c r="D12346" s="213" t="str">
        <f t="shared" si="3703"/>
        <v/>
      </c>
      <c r="E12346" s="214"/>
      <c r="F12346" s="215">
        <f t="shared" si="3704"/>
        <v>0</v>
      </c>
      <c r="G12346" s="281">
        <f t="shared" si="3705"/>
        <v>0</v>
      </c>
    </row>
    <row r="12347" spans="1:7" ht="24" customHeight="1" x14ac:dyDescent="0.2">
      <c r="A12347" s="285"/>
      <c r="B12347" s="101"/>
      <c r="C12347" s="95"/>
      <c r="D12347" s="101"/>
      <c r="E12347" s="102"/>
      <c r="F12347" s="268" t="s">
        <v>33</v>
      </c>
      <c r="G12347" s="283">
        <f>SUBTOTAL(9,G12338:G12346)</f>
        <v>0</v>
      </c>
    </row>
    <row r="12348" spans="1:7" ht="24" customHeight="1" x14ac:dyDescent="0.2">
      <c r="A12348" s="286"/>
      <c r="B12348" s="101"/>
      <c r="C12348" s="95"/>
      <c r="D12348" s="101"/>
      <c r="E12348" s="102"/>
      <c r="F12348" s="103"/>
      <c r="G12348" s="284"/>
    </row>
    <row r="12349" spans="1:7" ht="24" customHeight="1" x14ac:dyDescent="0.2">
      <c r="A12349" s="287" t="str">
        <f>B12307</f>
        <v/>
      </c>
      <c r="B12349" s="288" t="str">
        <f>C12307</f>
        <v/>
      </c>
      <c r="C12349" s="109"/>
      <c r="D12349" s="109" t="s">
        <v>34</v>
      </c>
      <c r="E12349" s="110"/>
      <c r="F12349" s="290" t="s">
        <v>35</v>
      </c>
      <c r="G12349" s="289">
        <f>SUBTOTAL(9,G12312:G12348)</f>
        <v>0</v>
      </c>
    </row>
    <row r="12351" spans="1:7" ht="24" customHeight="1" x14ac:dyDescent="0.2">
      <c r="A12351" s="269" t="s">
        <v>37</v>
      </c>
      <c r="B12351" s="270"/>
      <c r="C12351" s="270"/>
      <c r="D12351" s="270"/>
      <c r="E12351" s="270"/>
      <c r="F12351" s="270"/>
      <c r="G12351" s="271"/>
    </row>
    <row r="12352" spans="1:7" ht="24" customHeight="1" x14ac:dyDescent="0.2">
      <c r="A12352" s="272" t="s">
        <v>602</v>
      </c>
      <c r="B12352" s="97" t="str">
        <f>Comitente</f>
        <v>CA.ME. SAN JUAN SOCIEDAD DEL ESTADO</v>
      </c>
      <c r="C12352" s="92"/>
      <c r="D12352" s="98"/>
      <c r="E12352" s="98"/>
      <c r="F12352" s="99"/>
      <c r="G12352" s="273"/>
    </row>
    <row r="12353" spans="1:123" ht="24" customHeight="1" x14ac:dyDescent="0.2">
      <c r="A12353" s="272" t="s">
        <v>603</v>
      </c>
      <c r="B12353" s="97">
        <f>Contratista</f>
        <v>0</v>
      </c>
      <c r="C12353" s="93"/>
      <c r="D12353" s="93"/>
      <c r="E12353" s="93"/>
      <c r="F12353" s="100"/>
      <c r="G12353" s="274"/>
    </row>
    <row r="12354" spans="1:123" ht="24" customHeight="1" x14ac:dyDescent="0.2">
      <c r="A12354" s="272" t="s">
        <v>24</v>
      </c>
      <c r="B12354" s="97" t="str">
        <f>Obra</f>
        <v>CIERRE PERIMETRAL - OBRA CIVIL Ca.Me. SAN JUAN S.E.</v>
      </c>
      <c r="C12354" s="93"/>
      <c r="D12354" s="93"/>
      <c r="E12354" s="93"/>
      <c r="F12354" s="100" t="s">
        <v>38</v>
      </c>
      <c r="G12354" s="275">
        <f>Fecha_Base</f>
        <v>44711</v>
      </c>
    </row>
    <row r="12355" spans="1:123" ht="24" customHeight="1" x14ac:dyDescent="0.2">
      <c r="A12355" s="276" t="s">
        <v>601</v>
      </c>
      <c r="B12355" s="94" t="str">
        <f>Ubicación</f>
        <v>DEPARTAMENTO SARMIENTO</v>
      </c>
      <c r="C12355" s="94"/>
      <c r="D12355" s="101"/>
      <c r="E12355" s="102"/>
      <c r="F12355" s="103"/>
      <c r="G12355" s="277"/>
    </row>
    <row r="12356" spans="1:123" ht="24" customHeight="1" x14ac:dyDescent="0.2">
      <c r="A12356" s="276" t="s">
        <v>39</v>
      </c>
      <c r="B12356" s="104" t="str">
        <f>IFERROR(VALUE(LEFT(B12357,FIND(".",B12357)-1)),"")</f>
        <v/>
      </c>
      <c r="C12356" s="95" t="str">
        <f>IFERROR(VLOOKUP(B12356,Tabla_CyP,2,FALSE),"")</f>
        <v/>
      </c>
      <c r="D12356" s="95"/>
      <c r="E12356" s="102"/>
      <c r="F12356" s="103"/>
      <c r="G12356" s="277"/>
    </row>
    <row r="12357" spans="1:123" ht="24" customHeight="1" x14ac:dyDescent="0.2">
      <c r="A12357" s="276" t="s">
        <v>25</v>
      </c>
      <c r="B12357" s="105" t="str">
        <f>IFERROR(VLOOKUP(COUNTIF($A$1:A12357,"ANALISIS DE PRECIOS"),Tabla_NumeroItem,2,FALSE),"")</f>
        <v/>
      </c>
      <c r="C12357" s="95" t="str">
        <f>IFERROR(VLOOKUP(B12357,Tabla_CyP,2,FALSE),"")</f>
        <v/>
      </c>
      <c r="D12357" s="101"/>
      <c r="E12357" s="102"/>
      <c r="F12357" s="100" t="s">
        <v>26</v>
      </c>
      <c r="G12357" s="278" t="str">
        <f>IFERROR(VLOOKUP(B12357,Tabla_CyP,4,FALSE),"")</f>
        <v/>
      </c>
    </row>
    <row r="12358" spans="1:123" ht="24" customHeight="1" x14ac:dyDescent="0.2">
      <c r="A12358" s="276"/>
      <c r="B12358" s="94"/>
      <c r="C12358" s="95"/>
      <c r="D12358" s="101"/>
      <c r="E12358" s="102"/>
      <c r="F12358" s="103"/>
      <c r="G12358" s="277"/>
    </row>
    <row r="12359" spans="1:123" ht="24" customHeight="1" x14ac:dyDescent="0.2">
      <c r="A12359" s="378" t="s">
        <v>507</v>
      </c>
      <c r="B12359" s="379"/>
      <c r="C12359" s="380" t="s">
        <v>0</v>
      </c>
      <c r="D12359" s="380" t="s">
        <v>27</v>
      </c>
      <c r="E12359" s="386" t="s">
        <v>28</v>
      </c>
      <c r="F12359" s="388" t="s">
        <v>29</v>
      </c>
      <c r="G12359" s="388" t="s">
        <v>30</v>
      </c>
    </row>
    <row r="12360" spans="1:123" s="107" customFormat="1" ht="24" customHeight="1" x14ac:dyDescent="0.2">
      <c r="A12360" s="106" t="s">
        <v>508</v>
      </c>
      <c r="B12360" s="106" t="s">
        <v>509</v>
      </c>
      <c r="C12360" s="381"/>
      <c r="D12360" s="381"/>
      <c r="E12360" s="387"/>
      <c r="F12360" s="389"/>
      <c r="G12360" s="389"/>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customHeight="1" x14ac:dyDescent="0.2">
      <c r="A12361" s="279"/>
      <c r="B12361" s="108"/>
      <c r="C12361" s="267" t="s">
        <v>604</v>
      </c>
      <c r="D12361" s="109"/>
      <c r="E12361" s="110"/>
      <c r="F12361" s="111"/>
      <c r="G12361" s="280"/>
    </row>
    <row r="12362" spans="1:123" s="218" customFormat="1"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1">
        <f>ROUND(E12362*F12362,2)</f>
        <v>0</v>
      </c>
    </row>
    <row r="12363" spans="1:123" s="218" customFormat="1"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1">
        <f t="shared" ref="G12363:G12375" si="3710">ROUND(E12363*F12363,2)</f>
        <v>0</v>
      </c>
    </row>
    <row r="12364" spans="1:123" s="218" customFormat="1" ht="24" customHeight="1" x14ac:dyDescent="0.2">
      <c r="A12364" s="213" t="str">
        <f t="shared" si="3706"/>
        <v/>
      </c>
      <c r="B12364" s="211" t="str">
        <f t="shared" si="3709"/>
        <v/>
      </c>
      <c r="C12364" s="212"/>
      <c r="D12364" s="213" t="str">
        <f t="shared" si="3707"/>
        <v/>
      </c>
      <c r="E12364" s="214"/>
      <c r="F12364" s="215">
        <f t="shared" si="3708"/>
        <v>0</v>
      </c>
      <c r="G12364" s="281">
        <f t="shared" si="3710"/>
        <v>0</v>
      </c>
    </row>
    <row r="12365" spans="1:123" s="218" customFormat="1" ht="24" customHeight="1" x14ac:dyDescent="0.2">
      <c r="A12365" s="213" t="str">
        <f t="shared" si="3706"/>
        <v/>
      </c>
      <c r="B12365" s="211" t="str">
        <f t="shared" si="3709"/>
        <v/>
      </c>
      <c r="C12365" s="212"/>
      <c r="D12365" s="213" t="str">
        <f t="shared" si="3707"/>
        <v/>
      </c>
      <c r="E12365" s="214"/>
      <c r="F12365" s="215">
        <f t="shared" si="3708"/>
        <v>0</v>
      </c>
      <c r="G12365" s="281">
        <f t="shared" si="3710"/>
        <v>0</v>
      </c>
    </row>
    <row r="12366" spans="1:123" s="218" customFormat="1" ht="24" customHeight="1" x14ac:dyDescent="0.2">
      <c r="A12366" s="213" t="str">
        <f t="shared" si="3706"/>
        <v/>
      </c>
      <c r="B12366" s="211" t="str">
        <f t="shared" si="3709"/>
        <v/>
      </c>
      <c r="C12366" s="212"/>
      <c r="D12366" s="213" t="str">
        <f t="shared" si="3707"/>
        <v/>
      </c>
      <c r="E12366" s="214"/>
      <c r="F12366" s="215">
        <f t="shared" si="3708"/>
        <v>0</v>
      </c>
      <c r="G12366" s="281">
        <f t="shared" si="3710"/>
        <v>0</v>
      </c>
    </row>
    <row r="12367" spans="1:123" s="218" customFormat="1" ht="24" customHeight="1" x14ac:dyDescent="0.2">
      <c r="A12367" s="213" t="str">
        <f t="shared" si="3706"/>
        <v/>
      </c>
      <c r="B12367" s="211" t="str">
        <f t="shared" si="3709"/>
        <v/>
      </c>
      <c r="C12367" s="212"/>
      <c r="D12367" s="213" t="str">
        <f t="shared" si="3707"/>
        <v/>
      </c>
      <c r="E12367" s="214"/>
      <c r="F12367" s="215">
        <f t="shared" si="3708"/>
        <v>0</v>
      </c>
      <c r="G12367" s="281">
        <f t="shared" si="3710"/>
        <v>0</v>
      </c>
    </row>
    <row r="12368" spans="1:123" s="218" customFormat="1" ht="24" customHeight="1" x14ac:dyDescent="0.2">
      <c r="A12368" s="213" t="str">
        <f t="shared" si="3706"/>
        <v/>
      </c>
      <c r="B12368" s="211" t="str">
        <f t="shared" si="3709"/>
        <v/>
      </c>
      <c r="C12368" s="212"/>
      <c r="D12368" s="213" t="str">
        <f t="shared" si="3707"/>
        <v/>
      </c>
      <c r="E12368" s="214"/>
      <c r="F12368" s="215">
        <f t="shared" si="3708"/>
        <v>0</v>
      </c>
      <c r="G12368" s="281">
        <f t="shared" si="3710"/>
        <v>0</v>
      </c>
    </row>
    <row r="12369" spans="1:7" s="218" customFormat="1" ht="24" customHeight="1" x14ac:dyDescent="0.2">
      <c r="A12369" s="213" t="str">
        <f t="shared" si="3706"/>
        <v/>
      </c>
      <c r="B12369" s="211" t="str">
        <f t="shared" si="3709"/>
        <v/>
      </c>
      <c r="C12369" s="212"/>
      <c r="D12369" s="213" t="str">
        <f t="shared" si="3707"/>
        <v/>
      </c>
      <c r="E12369" s="214"/>
      <c r="F12369" s="215">
        <f t="shared" si="3708"/>
        <v>0</v>
      </c>
      <c r="G12369" s="281">
        <f t="shared" si="3710"/>
        <v>0</v>
      </c>
    </row>
    <row r="12370" spans="1:7" s="218" customFormat="1" ht="24" customHeight="1" x14ac:dyDescent="0.2">
      <c r="A12370" s="213" t="str">
        <f t="shared" si="3706"/>
        <v/>
      </c>
      <c r="B12370" s="211" t="str">
        <f t="shared" si="3709"/>
        <v/>
      </c>
      <c r="C12370" s="212"/>
      <c r="D12370" s="213" t="str">
        <f t="shared" si="3707"/>
        <v/>
      </c>
      <c r="E12370" s="214"/>
      <c r="F12370" s="215">
        <f t="shared" si="3708"/>
        <v>0</v>
      </c>
      <c r="G12370" s="281">
        <f t="shared" si="3710"/>
        <v>0</v>
      </c>
    </row>
    <row r="12371" spans="1:7" s="218" customFormat="1" ht="24" customHeight="1" x14ac:dyDescent="0.2">
      <c r="A12371" s="213" t="str">
        <f t="shared" si="3706"/>
        <v/>
      </c>
      <c r="B12371" s="211" t="str">
        <f t="shared" si="3709"/>
        <v/>
      </c>
      <c r="C12371" s="212"/>
      <c r="D12371" s="213" t="str">
        <f t="shared" si="3707"/>
        <v/>
      </c>
      <c r="E12371" s="214"/>
      <c r="F12371" s="215">
        <f t="shared" si="3708"/>
        <v>0</v>
      </c>
      <c r="G12371" s="281">
        <f t="shared" si="3710"/>
        <v>0</v>
      </c>
    </row>
    <row r="12372" spans="1:7" s="218" customFormat="1" ht="24" customHeight="1" x14ac:dyDescent="0.2">
      <c r="A12372" s="213" t="str">
        <f t="shared" si="3706"/>
        <v/>
      </c>
      <c r="B12372" s="211" t="str">
        <f t="shared" si="3709"/>
        <v/>
      </c>
      <c r="C12372" s="212"/>
      <c r="D12372" s="213" t="str">
        <f t="shared" si="3707"/>
        <v/>
      </c>
      <c r="E12372" s="214"/>
      <c r="F12372" s="215">
        <f t="shared" si="3708"/>
        <v>0</v>
      </c>
      <c r="G12372" s="281">
        <f t="shared" si="3710"/>
        <v>0</v>
      </c>
    </row>
    <row r="12373" spans="1:7" s="218" customFormat="1" ht="24" customHeight="1" x14ac:dyDescent="0.2">
      <c r="A12373" s="213" t="str">
        <f t="shared" si="3706"/>
        <v/>
      </c>
      <c r="B12373" s="211" t="str">
        <f t="shared" si="3709"/>
        <v/>
      </c>
      <c r="C12373" s="212"/>
      <c r="D12373" s="213" t="str">
        <f t="shared" si="3707"/>
        <v/>
      </c>
      <c r="E12373" s="214"/>
      <c r="F12373" s="215">
        <f t="shared" si="3708"/>
        <v>0</v>
      </c>
      <c r="G12373" s="281">
        <f t="shared" si="3710"/>
        <v>0</v>
      </c>
    </row>
    <row r="12374" spans="1:7" s="218" customFormat="1" ht="24" customHeight="1" x14ac:dyDescent="0.2">
      <c r="A12374" s="213" t="str">
        <f t="shared" si="3706"/>
        <v/>
      </c>
      <c r="B12374" s="211" t="str">
        <f t="shared" si="3709"/>
        <v/>
      </c>
      <c r="C12374" s="212"/>
      <c r="D12374" s="213" t="str">
        <f t="shared" si="3707"/>
        <v/>
      </c>
      <c r="E12374" s="214"/>
      <c r="F12374" s="215">
        <f t="shared" si="3708"/>
        <v>0</v>
      </c>
      <c r="G12374" s="281">
        <f t="shared" si="3710"/>
        <v>0</v>
      </c>
    </row>
    <row r="12375" spans="1:7" s="218" customFormat="1" ht="24" customHeight="1" x14ac:dyDescent="0.2">
      <c r="A12375" s="213" t="str">
        <f t="shared" si="3706"/>
        <v/>
      </c>
      <c r="B12375" s="211" t="str">
        <f t="shared" si="3709"/>
        <v/>
      </c>
      <c r="C12375" s="212"/>
      <c r="D12375" s="213" t="str">
        <f t="shared" si="3707"/>
        <v/>
      </c>
      <c r="E12375" s="214"/>
      <c r="F12375" s="216">
        <f t="shared" si="3708"/>
        <v>0</v>
      </c>
      <c r="G12375" s="281">
        <f t="shared" si="3710"/>
        <v>0</v>
      </c>
    </row>
    <row r="12376" spans="1:7" ht="24" customHeight="1" x14ac:dyDescent="0.2">
      <c r="A12376" s="282"/>
      <c r="B12376" s="95"/>
      <c r="C12376" s="95"/>
      <c r="D12376" s="101"/>
      <c r="E12376" s="102"/>
      <c r="F12376" s="268" t="s">
        <v>31</v>
      </c>
      <c r="G12376" s="283">
        <f>SUBTOTAL(9,G12362:G12375)</f>
        <v>0</v>
      </c>
    </row>
    <row r="12377" spans="1:7" ht="24" customHeight="1" x14ac:dyDescent="0.2">
      <c r="A12377" s="282"/>
      <c r="B12377" s="95"/>
      <c r="C12377" s="266" t="s">
        <v>605</v>
      </c>
      <c r="D12377" s="101"/>
      <c r="E12377" s="102"/>
      <c r="F12377" s="103"/>
      <c r="G12377" s="284"/>
    </row>
    <row r="12378" spans="1:7" s="218" customFormat="1"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1">
        <f>ROUND(E12378*F12378,2)</f>
        <v>0</v>
      </c>
    </row>
    <row r="12379" spans="1:7" s="218" customFormat="1" ht="24" customHeight="1" x14ac:dyDescent="0.2">
      <c r="A12379" s="213" t="str">
        <f t="shared" si="3711"/>
        <v/>
      </c>
      <c r="B12379" s="211">
        <f t="shared" si="3712"/>
        <v>0</v>
      </c>
      <c r="C12379" s="212"/>
      <c r="D12379" s="213" t="str">
        <f t="shared" si="3713"/>
        <v/>
      </c>
      <c r="E12379" s="214"/>
      <c r="F12379" s="217">
        <f t="shared" si="3714"/>
        <v>0</v>
      </c>
      <c r="G12379" s="281">
        <f>ROUND(E12379*F12379,2)</f>
        <v>0</v>
      </c>
    </row>
    <row r="12380" spans="1:7" s="218" customFormat="1" ht="24" customHeight="1" x14ac:dyDescent="0.2">
      <c r="A12380" s="213" t="str">
        <f t="shared" si="3711"/>
        <v/>
      </c>
      <c r="B12380" s="211">
        <f t="shared" si="3712"/>
        <v>0</v>
      </c>
      <c r="C12380" s="212"/>
      <c r="D12380" s="213" t="str">
        <f t="shared" si="3713"/>
        <v/>
      </c>
      <c r="E12380" s="214"/>
      <c r="F12380" s="217">
        <f t="shared" si="3714"/>
        <v>0</v>
      </c>
      <c r="G12380" s="281">
        <f t="shared" ref="G12380:G12385" si="3715">ROUND(E12380*F12380,2)</f>
        <v>0</v>
      </c>
    </row>
    <row r="12381" spans="1:7" s="218" customFormat="1" ht="24" customHeight="1" x14ac:dyDescent="0.2">
      <c r="A12381" s="213" t="str">
        <f t="shared" si="3711"/>
        <v/>
      </c>
      <c r="B12381" s="211">
        <f t="shared" si="3712"/>
        <v>0</v>
      </c>
      <c r="C12381" s="212"/>
      <c r="D12381" s="213" t="str">
        <f t="shared" si="3713"/>
        <v/>
      </c>
      <c r="E12381" s="214"/>
      <c r="F12381" s="217">
        <f t="shared" si="3714"/>
        <v>0</v>
      </c>
      <c r="G12381" s="281">
        <f t="shared" si="3715"/>
        <v>0</v>
      </c>
    </row>
    <row r="12382" spans="1:7" s="218" customFormat="1" ht="24" customHeight="1" x14ac:dyDescent="0.2">
      <c r="A12382" s="213" t="str">
        <f t="shared" si="3711"/>
        <v/>
      </c>
      <c r="B12382" s="211">
        <f t="shared" si="3712"/>
        <v>0</v>
      </c>
      <c r="C12382" s="212"/>
      <c r="D12382" s="213" t="str">
        <f t="shared" si="3713"/>
        <v/>
      </c>
      <c r="E12382" s="214"/>
      <c r="F12382" s="215">
        <f t="shared" si="3714"/>
        <v>0</v>
      </c>
      <c r="G12382" s="281">
        <f t="shared" si="3715"/>
        <v>0</v>
      </c>
    </row>
    <row r="12383" spans="1:7" s="218" customFormat="1" ht="24" customHeight="1" x14ac:dyDescent="0.2">
      <c r="A12383" s="213" t="str">
        <f t="shared" si="3711"/>
        <v/>
      </c>
      <c r="B12383" s="211">
        <f t="shared" si="3712"/>
        <v>0</v>
      </c>
      <c r="C12383" s="212"/>
      <c r="D12383" s="213" t="str">
        <f t="shared" si="3713"/>
        <v/>
      </c>
      <c r="E12383" s="214"/>
      <c r="F12383" s="215">
        <f t="shared" si="3714"/>
        <v>0</v>
      </c>
      <c r="G12383" s="281">
        <f t="shared" si="3715"/>
        <v>0</v>
      </c>
    </row>
    <row r="12384" spans="1:7" s="218" customFormat="1" ht="24" customHeight="1" x14ac:dyDescent="0.2">
      <c r="A12384" s="213" t="str">
        <f t="shared" si="3711"/>
        <v/>
      </c>
      <c r="B12384" s="211">
        <f t="shared" si="3712"/>
        <v>0</v>
      </c>
      <c r="C12384" s="212"/>
      <c r="D12384" s="213" t="str">
        <f t="shared" si="3713"/>
        <v/>
      </c>
      <c r="E12384" s="214"/>
      <c r="F12384" s="215">
        <f t="shared" si="3714"/>
        <v>0</v>
      </c>
      <c r="G12384" s="281">
        <f t="shared" si="3715"/>
        <v>0</v>
      </c>
    </row>
    <row r="12385" spans="1:7" s="218" customFormat="1" ht="24" customHeight="1" x14ac:dyDescent="0.2">
      <c r="A12385" s="213" t="str">
        <f t="shared" si="3711"/>
        <v/>
      </c>
      <c r="B12385" s="211">
        <f t="shared" si="3712"/>
        <v>0</v>
      </c>
      <c r="C12385" s="212"/>
      <c r="D12385" s="213" t="str">
        <f t="shared" si="3713"/>
        <v/>
      </c>
      <c r="E12385" s="214"/>
      <c r="F12385" s="215">
        <f t="shared" si="3714"/>
        <v>0</v>
      </c>
      <c r="G12385" s="281">
        <f t="shared" si="3715"/>
        <v>0</v>
      </c>
    </row>
    <row r="12386" spans="1:7" ht="24" customHeight="1" x14ac:dyDescent="0.2">
      <c r="A12386" s="282"/>
      <c r="B12386" s="95"/>
      <c r="C12386" s="95"/>
      <c r="D12386" s="101"/>
      <c r="E12386" s="102"/>
      <c r="F12386" s="268" t="s">
        <v>32</v>
      </c>
      <c r="G12386" s="283">
        <f>SUBTOTAL(9,G12378:G12385)</f>
        <v>0</v>
      </c>
    </row>
    <row r="12387" spans="1:7" ht="24" customHeight="1" x14ac:dyDescent="0.2">
      <c r="A12387" s="282"/>
      <c r="B12387" s="95"/>
      <c r="C12387" s="266" t="s">
        <v>606</v>
      </c>
      <c r="D12387" s="101"/>
      <c r="E12387" s="102"/>
      <c r="F12387" s="103"/>
      <c r="G12387" s="284"/>
    </row>
    <row r="12388" spans="1:7" s="218" customFormat="1"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1">
        <f t="shared" ref="G12388:G12396" si="3720">ROUND(E12388*F12388,2)</f>
        <v>0</v>
      </c>
    </row>
    <row r="12389" spans="1:7" s="218" customFormat="1" ht="24" customHeight="1" x14ac:dyDescent="0.2">
      <c r="A12389" s="213" t="str">
        <f t="shared" si="3716"/>
        <v/>
      </c>
      <c r="B12389" s="211" t="str">
        <f t="shared" si="3717"/>
        <v/>
      </c>
      <c r="C12389" s="212"/>
      <c r="D12389" s="213" t="str">
        <f t="shared" si="3718"/>
        <v/>
      </c>
      <c r="E12389" s="214"/>
      <c r="F12389" s="215">
        <f t="shared" si="3719"/>
        <v>0</v>
      </c>
      <c r="G12389" s="281">
        <f t="shared" si="3720"/>
        <v>0</v>
      </c>
    </row>
    <row r="12390" spans="1:7" s="218" customFormat="1" ht="24" customHeight="1" x14ac:dyDescent="0.2">
      <c r="A12390" s="213" t="str">
        <f t="shared" si="3716"/>
        <v/>
      </c>
      <c r="B12390" s="211" t="str">
        <f t="shared" si="3717"/>
        <v/>
      </c>
      <c r="C12390" s="212"/>
      <c r="D12390" s="213" t="str">
        <f t="shared" si="3718"/>
        <v/>
      </c>
      <c r="E12390" s="214"/>
      <c r="F12390" s="215">
        <f t="shared" si="3719"/>
        <v>0</v>
      </c>
      <c r="G12390" s="281">
        <f t="shared" si="3720"/>
        <v>0</v>
      </c>
    </row>
    <row r="12391" spans="1:7" s="218" customFormat="1" ht="24" customHeight="1" x14ac:dyDescent="0.2">
      <c r="A12391" s="213" t="str">
        <f t="shared" si="3716"/>
        <v/>
      </c>
      <c r="B12391" s="211" t="str">
        <f t="shared" si="3717"/>
        <v/>
      </c>
      <c r="C12391" s="212"/>
      <c r="D12391" s="213" t="str">
        <f t="shared" si="3718"/>
        <v/>
      </c>
      <c r="E12391" s="214"/>
      <c r="F12391" s="215">
        <f t="shared" si="3719"/>
        <v>0</v>
      </c>
      <c r="G12391" s="281">
        <f t="shared" si="3720"/>
        <v>0</v>
      </c>
    </row>
    <row r="12392" spans="1:7" s="218" customFormat="1" ht="24" customHeight="1" x14ac:dyDescent="0.2">
      <c r="A12392" s="213" t="str">
        <f t="shared" si="3716"/>
        <v/>
      </c>
      <c r="B12392" s="211" t="str">
        <f t="shared" si="3717"/>
        <v/>
      </c>
      <c r="C12392" s="212"/>
      <c r="D12392" s="213" t="str">
        <f t="shared" si="3718"/>
        <v/>
      </c>
      <c r="E12392" s="214"/>
      <c r="F12392" s="215">
        <f t="shared" si="3719"/>
        <v>0</v>
      </c>
      <c r="G12392" s="281">
        <f t="shared" si="3720"/>
        <v>0</v>
      </c>
    </row>
    <row r="12393" spans="1:7" s="218" customFormat="1" ht="24" customHeight="1" x14ac:dyDescent="0.2">
      <c r="A12393" s="213" t="str">
        <f t="shared" si="3716"/>
        <v/>
      </c>
      <c r="B12393" s="211" t="str">
        <f t="shared" si="3717"/>
        <v/>
      </c>
      <c r="C12393" s="212"/>
      <c r="D12393" s="213" t="str">
        <f t="shared" si="3718"/>
        <v/>
      </c>
      <c r="E12393" s="214"/>
      <c r="F12393" s="215">
        <f t="shared" si="3719"/>
        <v>0</v>
      </c>
      <c r="G12393" s="281">
        <f t="shared" si="3720"/>
        <v>0</v>
      </c>
    </row>
    <row r="12394" spans="1:7" s="218" customFormat="1" ht="24" customHeight="1" x14ac:dyDescent="0.2">
      <c r="A12394" s="213" t="str">
        <f t="shared" si="3716"/>
        <v/>
      </c>
      <c r="B12394" s="211" t="str">
        <f t="shared" si="3717"/>
        <v/>
      </c>
      <c r="C12394" s="212"/>
      <c r="D12394" s="213" t="str">
        <f t="shared" si="3718"/>
        <v/>
      </c>
      <c r="E12394" s="214"/>
      <c r="F12394" s="215">
        <f t="shared" si="3719"/>
        <v>0</v>
      </c>
      <c r="G12394" s="281">
        <f t="shared" si="3720"/>
        <v>0</v>
      </c>
    </row>
    <row r="12395" spans="1:7" s="218" customFormat="1" ht="24" customHeight="1" x14ac:dyDescent="0.2">
      <c r="A12395" s="213" t="str">
        <f t="shared" si="3716"/>
        <v/>
      </c>
      <c r="B12395" s="211" t="str">
        <f t="shared" si="3717"/>
        <v/>
      </c>
      <c r="C12395" s="212"/>
      <c r="D12395" s="213" t="str">
        <f t="shared" si="3718"/>
        <v/>
      </c>
      <c r="E12395" s="214"/>
      <c r="F12395" s="215">
        <f t="shared" si="3719"/>
        <v>0</v>
      </c>
      <c r="G12395" s="281">
        <f t="shared" si="3720"/>
        <v>0</v>
      </c>
    </row>
    <row r="12396" spans="1:7" s="218" customFormat="1" ht="24" customHeight="1" x14ac:dyDescent="0.2">
      <c r="A12396" s="213" t="str">
        <f t="shared" si="3716"/>
        <v/>
      </c>
      <c r="B12396" s="211" t="str">
        <f t="shared" si="3717"/>
        <v/>
      </c>
      <c r="C12396" s="212"/>
      <c r="D12396" s="213" t="str">
        <f t="shared" si="3718"/>
        <v/>
      </c>
      <c r="E12396" s="214"/>
      <c r="F12396" s="215">
        <f t="shared" si="3719"/>
        <v>0</v>
      </c>
      <c r="G12396" s="281">
        <f t="shared" si="3720"/>
        <v>0</v>
      </c>
    </row>
    <row r="12397" spans="1:7" ht="24" customHeight="1" x14ac:dyDescent="0.2">
      <c r="A12397" s="285"/>
      <c r="B12397" s="101"/>
      <c r="C12397" s="95"/>
      <c r="D12397" s="101"/>
      <c r="E12397" s="102"/>
      <c r="F12397" s="268" t="s">
        <v>33</v>
      </c>
      <c r="G12397" s="283">
        <f>SUBTOTAL(9,G12388:G12396)</f>
        <v>0</v>
      </c>
    </row>
    <row r="12398" spans="1:7" ht="24" customHeight="1" x14ac:dyDescent="0.2">
      <c r="A12398" s="286"/>
      <c r="B12398" s="101"/>
      <c r="C12398" s="95"/>
      <c r="D12398" s="101"/>
      <c r="E12398" s="102"/>
      <c r="F12398" s="103"/>
      <c r="G12398" s="284"/>
    </row>
    <row r="12399" spans="1:7" ht="24" customHeight="1" x14ac:dyDescent="0.2">
      <c r="A12399" s="287" t="str">
        <f>B12357</f>
        <v/>
      </c>
      <c r="B12399" s="288" t="str">
        <f>C12357</f>
        <v/>
      </c>
      <c r="C12399" s="109"/>
      <c r="D12399" s="109" t="s">
        <v>34</v>
      </c>
      <c r="E12399" s="110"/>
      <c r="F12399" s="290" t="s">
        <v>35</v>
      </c>
      <c r="G12399" s="289">
        <f>SUBTOTAL(9,G12362:G12398)</f>
        <v>0</v>
      </c>
    </row>
    <row r="12401" spans="1:123" ht="24" customHeight="1" x14ac:dyDescent="0.2">
      <c r="A12401" s="269" t="s">
        <v>37</v>
      </c>
      <c r="B12401" s="270"/>
      <c r="C12401" s="270"/>
      <c r="D12401" s="270"/>
      <c r="E12401" s="270"/>
      <c r="F12401" s="270"/>
      <c r="G12401" s="271"/>
    </row>
    <row r="12402" spans="1:123" ht="24" customHeight="1" x14ac:dyDescent="0.2">
      <c r="A12402" s="272" t="s">
        <v>602</v>
      </c>
      <c r="B12402" s="97" t="str">
        <f>Comitente</f>
        <v>CA.ME. SAN JUAN SOCIEDAD DEL ESTADO</v>
      </c>
      <c r="C12402" s="92"/>
      <c r="D12402" s="98"/>
      <c r="E12402" s="98"/>
      <c r="F12402" s="99"/>
      <c r="G12402" s="273"/>
    </row>
    <row r="12403" spans="1:123" ht="24" customHeight="1" x14ac:dyDescent="0.2">
      <c r="A12403" s="272" t="s">
        <v>603</v>
      </c>
      <c r="B12403" s="97">
        <f>Contratista</f>
        <v>0</v>
      </c>
      <c r="C12403" s="93"/>
      <c r="D12403" s="93"/>
      <c r="E12403" s="93"/>
      <c r="F12403" s="100"/>
      <c r="G12403" s="274"/>
    </row>
    <row r="12404" spans="1:123" ht="24" customHeight="1" x14ac:dyDescent="0.2">
      <c r="A12404" s="272" t="s">
        <v>24</v>
      </c>
      <c r="B12404" s="97" t="str">
        <f>Obra</f>
        <v>CIERRE PERIMETRAL - OBRA CIVIL Ca.Me. SAN JUAN S.E.</v>
      </c>
      <c r="C12404" s="93"/>
      <c r="D12404" s="93"/>
      <c r="E12404" s="93"/>
      <c r="F12404" s="100" t="s">
        <v>38</v>
      </c>
      <c r="G12404" s="275">
        <f>Fecha_Base</f>
        <v>44711</v>
      </c>
    </row>
    <row r="12405" spans="1:123" ht="24" customHeight="1" x14ac:dyDescent="0.2">
      <c r="A12405" s="276" t="s">
        <v>601</v>
      </c>
      <c r="B12405" s="94" t="str">
        <f>Ubicación</f>
        <v>DEPARTAMENTO SARMIENTO</v>
      </c>
      <c r="C12405" s="94"/>
      <c r="D12405" s="101"/>
      <c r="E12405" s="102"/>
      <c r="F12405" s="103"/>
      <c r="G12405" s="277"/>
    </row>
    <row r="12406" spans="1:123" ht="24" customHeight="1" x14ac:dyDescent="0.2">
      <c r="A12406" s="276" t="s">
        <v>39</v>
      </c>
      <c r="B12406" s="104" t="str">
        <f>IFERROR(VALUE(LEFT(B12407,FIND(".",B12407)-1)),"")</f>
        <v/>
      </c>
      <c r="C12406" s="95" t="str">
        <f>IFERROR(VLOOKUP(B12406,Tabla_CyP,2,FALSE),"")</f>
        <v/>
      </c>
      <c r="D12406" s="95"/>
      <c r="E12406" s="102"/>
      <c r="F12406" s="103"/>
      <c r="G12406" s="277"/>
    </row>
    <row r="12407" spans="1:123" ht="24" customHeight="1" x14ac:dyDescent="0.2">
      <c r="A12407" s="276" t="s">
        <v>25</v>
      </c>
      <c r="B12407" s="105" t="str">
        <f>IFERROR(VLOOKUP(COUNTIF($A$1:A12407,"ANALISIS DE PRECIOS"),Tabla_NumeroItem,2,FALSE),"")</f>
        <v/>
      </c>
      <c r="C12407" s="95" t="str">
        <f>IFERROR(VLOOKUP(B12407,Tabla_CyP,2,FALSE),"")</f>
        <v/>
      </c>
      <c r="D12407" s="101"/>
      <c r="E12407" s="102"/>
      <c r="F12407" s="100" t="s">
        <v>26</v>
      </c>
      <c r="G12407" s="278" t="str">
        <f>IFERROR(VLOOKUP(B12407,Tabla_CyP,4,FALSE),"")</f>
        <v/>
      </c>
    </row>
    <row r="12408" spans="1:123" ht="24" customHeight="1" x14ac:dyDescent="0.2">
      <c r="A12408" s="276"/>
      <c r="B12408" s="94"/>
      <c r="C12408" s="95"/>
      <c r="D12408" s="101"/>
      <c r="E12408" s="102"/>
      <c r="F12408" s="103"/>
      <c r="G12408" s="277"/>
    </row>
    <row r="12409" spans="1:123" ht="24" customHeight="1" x14ac:dyDescent="0.2">
      <c r="A12409" s="378" t="s">
        <v>507</v>
      </c>
      <c r="B12409" s="379"/>
      <c r="C12409" s="380" t="s">
        <v>0</v>
      </c>
      <c r="D12409" s="380" t="s">
        <v>27</v>
      </c>
      <c r="E12409" s="386" t="s">
        <v>28</v>
      </c>
      <c r="F12409" s="388" t="s">
        <v>29</v>
      </c>
      <c r="G12409" s="388" t="s">
        <v>30</v>
      </c>
    </row>
    <row r="12410" spans="1:123" s="107" customFormat="1" ht="24" customHeight="1" x14ac:dyDescent="0.2">
      <c r="A12410" s="106" t="s">
        <v>508</v>
      </c>
      <c r="B12410" s="106" t="s">
        <v>509</v>
      </c>
      <c r="C12410" s="381"/>
      <c r="D12410" s="381"/>
      <c r="E12410" s="387"/>
      <c r="F12410" s="389"/>
      <c r="G12410" s="389"/>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customHeight="1" x14ac:dyDescent="0.2">
      <c r="A12411" s="279"/>
      <c r="B12411" s="108"/>
      <c r="C12411" s="267" t="s">
        <v>604</v>
      </c>
      <c r="D12411" s="109"/>
      <c r="E12411" s="110"/>
      <c r="F12411" s="111"/>
      <c r="G12411" s="280"/>
    </row>
    <row r="12412" spans="1:123" s="218" customFormat="1"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1">
        <f>ROUND(E12412*F12412,2)</f>
        <v>0</v>
      </c>
    </row>
    <row r="12413" spans="1:123" s="218" customFormat="1"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1">
        <f t="shared" ref="G12413:G12425" si="3725">ROUND(E12413*F12413,2)</f>
        <v>0</v>
      </c>
    </row>
    <row r="12414" spans="1:123" s="218" customFormat="1" ht="24" customHeight="1" x14ac:dyDescent="0.2">
      <c r="A12414" s="213" t="str">
        <f t="shared" si="3721"/>
        <v/>
      </c>
      <c r="B12414" s="211" t="str">
        <f t="shared" si="3724"/>
        <v/>
      </c>
      <c r="C12414" s="212"/>
      <c r="D12414" s="213" t="str">
        <f t="shared" si="3722"/>
        <v/>
      </c>
      <c r="E12414" s="214"/>
      <c r="F12414" s="215">
        <f t="shared" si="3723"/>
        <v>0</v>
      </c>
      <c r="G12414" s="281">
        <f t="shared" si="3725"/>
        <v>0</v>
      </c>
    </row>
    <row r="12415" spans="1:123" s="218" customFormat="1" ht="24" customHeight="1" x14ac:dyDescent="0.2">
      <c r="A12415" s="213" t="str">
        <f t="shared" si="3721"/>
        <v/>
      </c>
      <c r="B12415" s="211" t="str">
        <f t="shared" si="3724"/>
        <v/>
      </c>
      <c r="C12415" s="212"/>
      <c r="D12415" s="213" t="str">
        <f t="shared" si="3722"/>
        <v/>
      </c>
      <c r="E12415" s="214"/>
      <c r="F12415" s="215">
        <f t="shared" si="3723"/>
        <v>0</v>
      </c>
      <c r="G12415" s="281">
        <f t="shared" si="3725"/>
        <v>0</v>
      </c>
    </row>
    <row r="12416" spans="1:123" s="218" customFormat="1" ht="24" customHeight="1" x14ac:dyDescent="0.2">
      <c r="A12416" s="213" t="str">
        <f t="shared" si="3721"/>
        <v/>
      </c>
      <c r="B12416" s="211" t="str">
        <f t="shared" si="3724"/>
        <v/>
      </c>
      <c r="C12416" s="212"/>
      <c r="D12416" s="213" t="str">
        <f t="shared" si="3722"/>
        <v/>
      </c>
      <c r="E12416" s="214"/>
      <c r="F12416" s="215">
        <f t="shared" si="3723"/>
        <v>0</v>
      </c>
      <c r="G12416" s="281">
        <f t="shared" si="3725"/>
        <v>0</v>
      </c>
    </row>
    <row r="12417" spans="1:7" s="218" customFormat="1" ht="24" customHeight="1" x14ac:dyDescent="0.2">
      <c r="A12417" s="213" t="str">
        <f t="shared" si="3721"/>
        <v/>
      </c>
      <c r="B12417" s="211" t="str">
        <f t="shared" si="3724"/>
        <v/>
      </c>
      <c r="C12417" s="212"/>
      <c r="D12417" s="213" t="str">
        <f t="shared" si="3722"/>
        <v/>
      </c>
      <c r="E12417" s="214"/>
      <c r="F12417" s="215">
        <f t="shared" si="3723"/>
        <v>0</v>
      </c>
      <c r="G12417" s="281">
        <f t="shared" si="3725"/>
        <v>0</v>
      </c>
    </row>
    <row r="12418" spans="1:7" s="218" customFormat="1" ht="24" customHeight="1" x14ac:dyDescent="0.2">
      <c r="A12418" s="213" t="str">
        <f t="shared" si="3721"/>
        <v/>
      </c>
      <c r="B12418" s="211" t="str">
        <f t="shared" si="3724"/>
        <v/>
      </c>
      <c r="C12418" s="212"/>
      <c r="D12418" s="213" t="str">
        <f t="shared" si="3722"/>
        <v/>
      </c>
      <c r="E12418" s="214"/>
      <c r="F12418" s="215">
        <f t="shared" si="3723"/>
        <v>0</v>
      </c>
      <c r="G12418" s="281">
        <f t="shared" si="3725"/>
        <v>0</v>
      </c>
    </row>
    <row r="12419" spans="1:7" s="218" customFormat="1" ht="24" customHeight="1" x14ac:dyDescent="0.2">
      <c r="A12419" s="213" t="str">
        <f t="shared" si="3721"/>
        <v/>
      </c>
      <c r="B12419" s="211" t="str">
        <f t="shared" si="3724"/>
        <v/>
      </c>
      <c r="C12419" s="212"/>
      <c r="D12419" s="213" t="str">
        <f t="shared" si="3722"/>
        <v/>
      </c>
      <c r="E12419" s="214"/>
      <c r="F12419" s="215">
        <f t="shared" si="3723"/>
        <v>0</v>
      </c>
      <c r="G12419" s="281">
        <f t="shared" si="3725"/>
        <v>0</v>
      </c>
    </row>
    <row r="12420" spans="1:7" s="218" customFormat="1" ht="24" customHeight="1" x14ac:dyDescent="0.2">
      <c r="A12420" s="213" t="str">
        <f t="shared" si="3721"/>
        <v/>
      </c>
      <c r="B12420" s="211" t="str">
        <f t="shared" si="3724"/>
        <v/>
      </c>
      <c r="C12420" s="212"/>
      <c r="D12420" s="213" t="str">
        <f t="shared" si="3722"/>
        <v/>
      </c>
      <c r="E12420" s="214"/>
      <c r="F12420" s="215">
        <f t="shared" si="3723"/>
        <v>0</v>
      </c>
      <c r="G12420" s="281">
        <f t="shared" si="3725"/>
        <v>0</v>
      </c>
    </row>
    <row r="12421" spans="1:7" s="218" customFormat="1" ht="24" customHeight="1" x14ac:dyDescent="0.2">
      <c r="A12421" s="213" t="str">
        <f t="shared" si="3721"/>
        <v/>
      </c>
      <c r="B12421" s="211" t="str">
        <f t="shared" si="3724"/>
        <v/>
      </c>
      <c r="C12421" s="212"/>
      <c r="D12421" s="213" t="str">
        <f t="shared" si="3722"/>
        <v/>
      </c>
      <c r="E12421" s="214"/>
      <c r="F12421" s="215">
        <f t="shared" si="3723"/>
        <v>0</v>
      </c>
      <c r="G12421" s="281">
        <f t="shared" si="3725"/>
        <v>0</v>
      </c>
    </row>
    <row r="12422" spans="1:7" s="218" customFormat="1" ht="24" customHeight="1" x14ac:dyDescent="0.2">
      <c r="A12422" s="213" t="str">
        <f t="shared" si="3721"/>
        <v/>
      </c>
      <c r="B12422" s="211" t="str">
        <f t="shared" si="3724"/>
        <v/>
      </c>
      <c r="C12422" s="212"/>
      <c r="D12422" s="213" t="str">
        <f t="shared" si="3722"/>
        <v/>
      </c>
      <c r="E12422" s="214"/>
      <c r="F12422" s="215">
        <f t="shared" si="3723"/>
        <v>0</v>
      </c>
      <c r="G12422" s="281">
        <f t="shared" si="3725"/>
        <v>0</v>
      </c>
    </row>
    <row r="12423" spans="1:7" s="218" customFormat="1" ht="24" customHeight="1" x14ac:dyDescent="0.2">
      <c r="A12423" s="213" t="str">
        <f t="shared" si="3721"/>
        <v/>
      </c>
      <c r="B12423" s="211" t="str">
        <f t="shared" si="3724"/>
        <v/>
      </c>
      <c r="C12423" s="212"/>
      <c r="D12423" s="213" t="str">
        <f t="shared" si="3722"/>
        <v/>
      </c>
      <c r="E12423" s="214"/>
      <c r="F12423" s="215">
        <f t="shared" si="3723"/>
        <v>0</v>
      </c>
      <c r="G12423" s="281">
        <f t="shared" si="3725"/>
        <v>0</v>
      </c>
    </row>
    <row r="12424" spans="1:7" s="218" customFormat="1" ht="24" customHeight="1" x14ac:dyDescent="0.2">
      <c r="A12424" s="213" t="str">
        <f t="shared" si="3721"/>
        <v/>
      </c>
      <c r="B12424" s="211" t="str">
        <f t="shared" si="3724"/>
        <v/>
      </c>
      <c r="C12424" s="212"/>
      <c r="D12424" s="213" t="str">
        <f t="shared" si="3722"/>
        <v/>
      </c>
      <c r="E12424" s="214"/>
      <c r="F12424" s="215">
        <f t="shared" si="3723"/>
        <v>0</v>
      </c>
      <c r="G12424" s="281">
        <f t="shared" si="3725"/>
        <v>0</v>
      </c>
    </row>
    <row r="12425" spans="1:7" s="218" customFormat="1" ht="24" customHeight="1" x14ac:dyDescent="0.2">
      <c r="A12425" s="213" t="str">
        <f t="shared" si="3721"/>
        <v/>
      </c>
      <c r="B12425" s="211" t="str">
        <f t="shared" si="3724"/>
        <v/>
      </c>
      <c r="C12425" s="212"/>
      <c r="D12425" s="213" t="str">
        <f t="shared" si="3722"/>
        <v/>
      </c>
      <c r="E12425" s="214"/>
      <c r="F12425" s="216">
        <f t="shared" si="3723"/>
        <v>0</v>
      </c>
      <c r="G12425" s="281">
        <f t="shared" si="3725"/>
        <v>0</v>
      </c>
    </row>
    <row r="12426" spans="1:7" ht="24" customHeight="1" x14ac:dyDescent="0.2">
      <c r="A12426" s="282"/>
      <c r="B12426" s="95"/>
      <c r="C12426" s="95"/>
      <c r="D12426" s="101"/>
      <c r="E12426" s="102"/>
      <c r="F12426" s="268" t="s">
        <v>31</v>
      </c>
      <c r="G12426" s="283">
        <f>SUBTOTAL(9,G12412:G12425)</f>
        <v>0</v>
      </c>
    </row>
    <row r="12427" spans="1:7" ht="24" customHeight="1" x14ac:dyDescent="0.2">
      <c r="A12427" s="282"/>
      <c r="B12427" s="95"/>
      <c r="C12427" s="266" t="s">
        <v>605</v>
      </c>
      <c r="D12427" s="101"/>
      <c r="E12427" s="102"/>
      <c r="F12427" s="103"/>
      <c r="G12427" s="284"/>
    </row>
    <row r="12428" spans="1:7" s="218" customFormat="1"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1">
        <f>ROUND(E12428*F12428,2)</f>
        <v>0</v>
      </c>
    </row>
    <row r="12429" spans="1:7" s="218" customFormat="1" ht="24" customHeight="1" x14ac:dyDescent="0.2">
      <c r="A12429" s="213" t="str">
        <f t="shared" si="3726"/>
        <v/>
      </c>
      <c r="B12429" s="211">
        <f t="shared" si="3727"/>
        <v>0</v>
      </c>
      <c r="C12429" s="212"/>
      <c r="D12429" s="213" t="str">
        <f t="shared" si="3728"/>
        <v/>
      </c>
      <c r="E12429" s="214"/>
      <c r="F12429" s="217">
        <f t="shared" si="3729"/>
        <v>0</v>
      </c>
      <c r="G12429" s="281">
        <f>ROUND(E12429*F12429,2)</f>
        <v>0</v>
      </c>
    </row>
    <row r="12430" spans="1:7" s="218" customFormat="1" ht="24" customHeight="1" x14ac:dyDescent="0.2">
      <c r="A12430" s="213" t="str">
        <f t="shared" si="3726"/>
        <v/>
      </c>
      <c r="B12430" s="211">
        <f t="shared" si="3727"/>
        <v>0</v>
      </c>
      <c r="C12430" s="212"/>
      <c r="D12430" s="213" t="str">
        <f t="shared" si="3728"/>
        <v/>
      </c>
      <c r="E12430" s="214"/>
      <c r="F12430" s="217">
        <f t="shared" si="3729"/>
        <v>0</v>
      </c>
      <c r="G12430" s="281">
        <f t="shared" ref="G12430:G12435" si="3730">ROUND(E12430*F12430,2)</f>
        <v>0</v>
      </c>
    </row>
    <row r="12431" spans="1:7" s="218" customFormat="1" ht="24" customHeight="1" x14ac:dyDescent="0.2">
      <c r="A12431" s="213" t="str">
        <f t="shared" si="3726"/>
        <v/>
      </c>
      <c r="B12431" s="211">
        <f t="shared" si="3727"/>
        <v>0</v>
      </c>
      <c r="C12431" s="212"/>
      <c r="D12431" s="213" t="str">
        <f t="shared" si="3728"/>
        <v/>
      </c>
      <c r="E12431" s="214"/>
      <c r="F12431" s="217">
        <f t="shared" si="3729"/>
        <v>0</v>
      </c>
      <c r="G12431" s="281">
        <f t="shared" si="3730"/>
        <v>0</v>
      </c>
    </row>
    <row r="12432" spans="1:7" s="218" customFormat="1" ht="24" customHeight="1" x14ac:dyDescent="0.2">
      <c r="A12432" s="213" t="str">
        <f t="shared" si="3726"/>
        <v/>
      </c>
      <c r="B12432" s="211">
        <f t="shared" si="3727"/>
        <v>0</v>
      </c>
      <c r="C12432" s="212"/>
      <c r="D12432" s="213" t="str">
        <f t="shared" si="3728"/>
        <v/>
      </c>
      <c r="E12432" s="214"/>
      <c r="F12432" s="215">
        <f t="shared" si="3729"/>
        <v>0</v>
      </c>
      <c r="G12432" s="281">
        <f t="shared" si="3730"/>
        <v>0</v>
      </c>
    </row>
    <row r="12433" spans="1:7" s="218" customFormat="1" ht="24" customHeight="1" x14ac:dyDescent="0.2">
      <c r="A12433" s="213" t="str">
        <f t="shared" si="3726"/>
        <v/>
      </c>
      <c r="B12433" s="211">
        <f t="shared" si="3727"/>
        <v>0</v>
      </c>
      <c r="C12433" s="212"/>
      <c r="D12433" s="213" t="str">
        <f t="shared" si="3728"/>
        <v/>
      </c>
      <c r="E12433" s="214"/>
      <c r="F12433" s="215">
        <f t="shared" si="3729"/>
        <v>0</v>
      </c>
      <c r="G12433" s="281">
        <f t="shared" si="3730"/>
        <v>0</v>
      </c>
    </row>
    <row r="12434" spans="1:7" s="218" customFormat="1" ht="24" customHeight="1" x14ac:dyDescent="0.2">
      <c r="A12434" s="213" t="str">
        <f t="shared" si="3726"/>
        <v/>
      </c>
      <c r="B12434" s="211">
        <f t="shared" si="3727"/>
        <v>0</v>
      </c>
      <c r="C12434" s="212"/>
      <c r="D12434" s="213" t="str">
        <f t="shared" si="3728"/>
        <v/>
      </c>
      <c r="E12434" s="214"/>
      <c r="F12434" s="215">
        <f t="shared" si="3729"/>
        <v>0</v>
      </c>
      <c r="G12434" s="281">
        <f t="shared" si="3730"/>
        <v>0</v>
      </c>
    </row>
    <row r="12435" spans="1:7" s="218" customFormat="1" ht="24" customHeight="1" x14ac:dyDescent="0.2">
      <c r="A12435" s="213" t="str">
        <f t="shared" si="3726"/>
        <v/>
      </c>
      <c r="B12435" s="211">
        <f t="shared" si="3727"/>
        <v>0</v>
      </c>
      <c r="C12435" s="212"/>
      <c r="D12435" s="213" t="str">
        <f t="shared" si="3728"/>
        <v/>
      </c>
      <c r="E12435" s="214"/>
      <c r="F12435" s="215">
        <f t="shared" si="3729"/>
        <v>0</v>
      </c>
      <c r="G12435" s="281">
        <f t="shared" si="3730"/>
        <v>0</v>
      </c>
    </row>
    <row r="12436" spans="1:7" ht="24" customHeight="1" x14ac:dyDescent="0.2">
      <c r="A12436" s="282"/>
      <c r="B12436" s="95"/>
      <c r="C12436" s="95"/>
      <c r="D12436" s="101"/>
      <c r="E12436" s="102"/>
      <c r="F12436" s="268" t="s">
        <v>32</v>
      </c>
      <c r="G12436" s="283">
        <f>SUBTOTAL(9,G12428:G12435)</f>
        <v>0</v>
      </c>
    </row>
    <row r="12437" spans="1:7" ht="24" customHeight="1" x14ac:dyDescent="0.2">
      <c r="A12437" s="282"/>
      <c r="B12437" s="95"/>
      <c r="C12437" s="266" t="s">
        <v>606</v>
      </c>
      <c r="D12437" s="101"/>
      <c r="E12437" s="102"/>
      <c r="F12437" s="103"/>
      <c r="G12437" s="284"/>
    </row>
    <row r="12438" spans="1:7" s="218" customFormat="1"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1">
        <f t="shared" ref="G12438:G12446" si="3735">ROUND(E12438*F12438,2)</f>
        <v>0</v>
      </c>
    </row>
    <row r="12439" spans="1:7" s="218" customFormat="1" ht="24" customHeight="1" x14ac:dyDescent="0.2">
      <c r="A12439" s="213" t="str">
        <f t="shared" si="3731"/>
        <v/>
      </c>
      <c r="B12439" s="211" t="str">
        <f t="shared" si="3732"/>
        <v/>
      </c>
      <c r="C12439" s="212"/>
      <c r="D12439" s="213" t="str">
        <f t="shared" si="3733"/>
        <v/>
      </c>
      <c r="E12439" s="214"/>
      <c r="F12439" s="215">
        <f t="shared" si="3734"/>
        <v>0</v>
      </c>
      <c r="G12439" s="281">
        <f t="shared" si="3735"/>
        <v>0</v>
      </c>
    </row>
    <row r="12440" spans="1:7" s="218" customFormat="1" ht="24" customHeight="1" x14ac:dyDescent="0.2">
      <c r="A12440" s="213" t="str">
        <f t="shared" si="3731"/>
        <v/>
      </c>
      <c r="B12440" s="211" t="str">
        <f t="shared" si="3732"/>
        <v/>
      </c>
      <c r="C12440" s="212"/>
      <c r="D12440" s="213" t="str">
        <f t="shared" si="3733"/>
        <v/>
      </c>
      <c r="E12440" s="214"/>
      <c r="F12440" s="215">
        <f t="shared" si="3734"/>
        <v>0</v>
      </c>
      <c r="G12440" s="281">
        <f t="shared" si="3735"/>
        <v>0</v>
      </c>
    </row>
    <row r="12441" spans="1:7" s="218" customFormat="1" ht="24" customHeight="1" x14ac:dyDescent="0.2">
      <c r="A12441" s="213" t="str">
        <f t="shared" si="3731"/>
        <v/>
      </c>
      <c r="B12441" s="211" t="str">
        <f t="shared" si="3732"/>
        <v/>
      </c>
      <c r="C12441" s="212"/>
      <c r="D12441" s="213" t="str">
        <f t="shared" si="3733"/>
        <v/>
      </c>
      <c r="E12441" s="214"/>
      <c r="F12441" s="215">
        <f t="shared" si="3734"/>
        <v>0</v>
      </c>
      <c r="G12441" s="281">
        <f t="shared" si="3735"/>
        <v>0</v>
      </c>
    </row>
    <row r="12442" spans="1:7" s="218" customFormat="1" ht="24" customHeight="1" x14ac:dyDescent="0.2">
      <c r="A12442" s="213" t="str">
        <f t="shared" si="3731"/>
        <v/>
      </c>
      <c r="B12442" s="211" t="str">
        <f t="shared" si="3732"/>
        <v/>
      </c>
      <c r="C12442" s="212"/>
      <c r="D12442" s="213" t="str">
        <f t="shared" si="3733"/>
        <v/>
      </c>
      <c r="E12442" s="214"/>
      <c r="F12442" s="215">
        <f t="shared" si="3734"/>
        <v>0</v>
      </c>
      <c r="G12442" s="281">
        <f t="shared" si="3735"/>
        <v>0</v>
      </c>
    </row>
    <row r="12443" spans="1:7" s="218" customFormat="1" ht="24" customHeight="1" x14ac:dyDescent="0.2">
      <c r="A12443" s="213" t="str">
        <f t="shared" si="3731"/>
        <v/>
      </c>
      <c r="B12443" s="211" t="str">
        <f t="shared" si="3732"/>
        <v/>
      </c>
      <c r="C12443" s="212"/>
      <c r="D12443" s="213" t="str">
        <f t="shared" si="3733"/>
        <v/>
      </c>
      <c r="E12443" s="214"/>
      <c r="F12443" s="215">
        <f t="shared" si="3734"/>
        <v>0</v>
      </c>
      <c r="G12443" s="281">
        <f t="shared" si="3735"/>
        <v>0</v>
      </c>
    </row>
    <row r="12444" spans="1:7" s="218" customFormat="1" ht="24" customHeight="1" x14ac:dyDescent="0.2">
      <c r="A12444" s="213" t="str">
        <f t="shared" si="3731"/>
        <v/>
      </c>
      <c r="B12444" s="211" t="str">
        <f t="shared" si="3732"/>
        <v/>
      </c>
      <c r="C12444" s="212"/>
      <c r="D12444" s="213" t="str">
        <f t="shared" si="3733"/>
        <v/>
      </c>
      <c r="E12444" s="214"/>
      <c r="F12444" s="215">
        <f t="shared" si="3734"/>
        <v>0</v>
      </c>
      <c r="G12444" s="281">
        <f t="shared" si="3735"/>
        <v>0</v>
      </c>
    </row>
    <row r="12445" spans="1:7" s="218" customFormat="1" ht="24" customHeight="1" x14ac:dyDescent="0.2">
      <c r="A12445" s="213" t="str">
        <f t="shared" si="3731"/>
        <v/>
      </c>
      <c r="B12445" s="211" t="str">
        <f t="shared" si="3732"/>
        <v/>
      </c>
      <c r="C12445" s="212"/>
      <c r="D12445" s="213" t="str">
        <f t="shared" si="3733"/>
        <v/>
      </c>
      <c r="E12445" s="214"/>
      <c r="F12445" s="215">
        <f t="shared" si="3734"/>
        <v>0</v>
      </c>
      <c r="G12445" s="281">
        <f t="shared" si="3735"/>
        <v>0</v>
      </c>
    </row>
    <row r="12446" spans="1:7" s="218" customFormat="1" ht="24" customHeight="1" x14ac:dyDescent="0.2">
      <c r="A12446" s="213" t="str">
        <f t="shared" si="3731"/>
        <v/>
      </c>
      <c r="B12446" s="211" t="str">
        <f t="shared" si="3732"/>
        <v/>
      </c>
      <c r="C12446" s="212"/>
      <c r="D12446" s="213" t="str">
        <f t="shared" si="3733"/>
        <v/>
      </c>
      <c r="E12446" s="214"/>
      <c r="F12446" s="215">
        <f t="shared" si="3734"/>
        <v>0</v>
      </c>
      <c r="G12446" s="281">
        <f t="shared" si="3735"/>
        <v>0</v>
      </c>
    </row>
    <row r="12447" spans="1:7" ht="24" customHeight="1" x14ac:dyDescent="0.2">
      <c r="A12447" s="285"/>
      <c r="B12447" s="101"/>
      <c r="C12447" s="95"/>
      <c r="D12447" s="101"/>
      <c r="E12447" s="102"/>
      <c r="F12447" s="268" t="s">
        <v>33</v>
      </c>
      <c r="G12447" s="283">
        <f>SUBTOTAL(9,G12438:G12446)</f>
        <v>0</v>
      </c>
    </row>
    <row r="12448" spans="1:7" ht="24" customHeight="1" x14ac:dyDescent="0.2">
      <c r="A12448" s="286"/>
      <c r="B12448" s="101"/>
      <c r="C12448" s="95"/>
      <c r="D12448" s="101"/>
      <c r="E12448" s="102"/>
      <c r="F12448" s="103"/>
      <c r="G12448" s="284"/>
    </row>
    <row r="12449" spans="1:123" ht="24" customHeight="1" x14ac:dyDescent="0.2">
      <c r="A12449" s="287" t="str">
        <f>B12407</f>
        <v/>
      </c>
      <c r="B12449" s="288" t="str">
        <f>C12407</f>
        <v/>
      </c>
      <c r="C12449" s="109"/>
      <c r="D12449" s="109" t="s">
        <v>34</v>
      </c>
      <c r="E12449" s="110"/>
      <c r="F12449" s="290" t="s">
        <v>35</v>
      </c>
      <c r="G12449" s="289">
        <f>SUBTOTAL(9,G12412:G12448)</f>
        <v>0</v>
      </c>
    </row>
    <row r="12451" spans="1:123" ht="24" customHeight="1" x14ac:dyDescent="0.2">
      <c r="A12451" s="269" t="s">
        <v>37</v>
      </c>
      <c r="B12451" s="270"/>
      <c r="C12451" s="270"/>
      <c r="D12451" s="270"/>
      <c r="E12451" s="270"/>
      <c r="F12451" s="270"/>
      <c r="G12451" s="271"/>
    </row>
    <row r="12452" spans="1:123" ht="24" customHeight="1" x14ac:dyDescent="0.2">
      <c r="A12452" s="272" t="s">
        <v>602</v>
      </c>
      <c r="B12452" s="97" t="str">
        <f>Comitente</f>
        <v>CA.ME. SAN JUAN SOCIEDAD DEL ESTADO</v>
      </c>
      <c r="C12452" s="92"/>
      <c r="D12452" s="98"/>
      <c r="E12452" s="98"/>
      <c r="F12452" s="99"/>
      <c r="G12452" s="273"/>
    </row>
    <row r="12453" spans="1:123" ht="24" customHeight="1" x14ac:dyDescent="0.2">
      <c r="A12453" s="272" t="s">
        <v>603</v>
      </c>
      <c r="B12453" s="97">
        <f>Contratista</f>
        <v>0</v>
      </c>
      <c r="C12453" s="93"/>
      <c r="D12453" s="93"/>
      <c r="E12453" s="93"/>
      <c r="F12453" s="100"/>
      <c r="G12453" s="274"/>
    </row>
    <row r="12454" spans="1:123" ht="24" customHeight="1" x14ac:dyDescent="0.2">
      <c r="A12454" s="272" t="s">
        <v>24</v>
      </c>
      <c r="B12454" s="97" t="str">
        <f>Obra</f>
        <v>CIERRE PERIMETRAL - OBRA CIVIL Ca.Me. SAN JUAN S.E.</v>
      </c>
      <c r="C12454" s="93"/>
      <c r="D12454" s="93"/>
      <c r="E12454" s="93"/>
      <c r="F12454" s="100" t="s">
        <v>38</v>
      </c>
      <c r="G12454" s="275">
        <f>Fecha_Base</f>
        <v>44711</v>
      </c>
    </row>
    <row r="12455" spans="1:123" ht="24" customHeight="1" x14ac:dyDescent="0.2">
      <c r="A12455" s="276" t="s">
        <v>601</v>
      </c>
      <c r="B12455" s="94" t="str">
        <f>Ubicación</f>
        <v>DEPARTAMENTO SARMIENTO</v>
      </c>
      <c r="C12455" s="94"/>
      <c r="D12455" s="101"/>
      <c r="E12455" s="102"/>
      <c r="F12455" s="103"/>
      <c r="G12455" s="277"/>
    </row>
    <row r="12456" spans="1:123" ht="24" customHeight="1" x14ac:dyDescent="0.2">
      <c r="A12456" s="276" t="s">
        <v>39</v>
      </c>
      <c r="B12456" s="104" t="str">
        <f>IFERROR(VALUE(LEFT(B12457,FIND(".",B12457)-1)),"")</f>
        <v/>
      </c>
      <c r="C12456" s="95" t="str">
        <f>IFERROR(VLOOKUP(B12456,Tabla_CyP,2,FALSE),"")</f>
        <v/>
      </c>
      <c r="D12456" s="95"/>
      <c r="E12456" s="102"/>
      <c r="F12456" s="103"/>
      <c r="G12456" s="277"/>
    </row>
    <row r="12457" spans="1:123" ht="24" customHeight="1" x14ac:dyDescent="0.2">
      <c r="A12457" s="276" t="s">
        <v>25</v>
      </c>
      <c r="B12457" s="105" t="str">
        <f>IFERROR(VLOOKUP(COUNTIF($A$1:A12457,"ANALISIS DE PRECIOS"),Tabla_NumeroItem,2,FALSE),"")</f>
        <v/>
      </c>
      <c r="C12457" s="95" t="str">
        <f>IFERROR(VLOOKUP(B12457,Tabla_CyP,2,FALSE),"")</f>
        <v/>
      </c>
      <c r="D12457" s="101"/>
      <c r="E12457" s="102"/>
      <c r="F12457" s="100" t="s">
        <v>26</v>
      </c>
      <c r="G12457" s="278" t="str">
        <f>IFERROR(VLOOKUP(B12457,Tabla_CyP,4,FALSE),"")</f>
        <v/>
      </c>
    </row>
    <row r="12458" spans="1:123" ht="24" customHeight="1" x14ac:dyDescent="0.2">
      <c r="A12458" s="276"/>
      <c r="B12458" s="94"/>
      <c r="C12458" s="95"/>
      <c r="D12458" s="101"/>
      <c r="E12458" s="102"/>
      <c r="F12458" s="103"/>
      <c r="G12458" s="277"/>
    </row>
    <row r="12459" spans="1:123" ht="24" customHeight="1" x14ac:dyDescent="0.2">
      <c r="A12459" s="378" t="s">
        <v>507</v>
      </c>
      <c r="B12459" s="379"/>
      <c r="C12459" s="380" t="s">
        <v>0</v>
      </c>
      <c r="D12459" s="380" t="s">
        <v>27</v>
      </c>
      <c r="E12459" s="386" t="s">
        <v>28</v>
      </c>
      <c r="F12459" s="388" t="s">
        <v>29</v>
      </c>
      <c r="G12459" s="388" t="s">
        <v>30</v>
      </c>
    </row>
    <row r="12460" spans="1:123" s="107" customFormat="1" ht="24" customHeight="1" x14ac:dyDescent="0.2">
      <c r="A12460" s="106" t="s">
        <v>508</v>
      </c>
      <c r="B12460" s="106" t="s">
        <v>509</v>
      </c>
      <c r="C12460" s="381"/>
      <c r="D12460" s="381"/>
      <c r="E12460" s="387"/>
      <c r="F12460" s="389"/>
      <c r="G12460" s="389"/>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customHeight="1" x14ac:dyDescent="0.2">
      <c r="A12461" s="279"/>
      <c r="B12461" s="108"/>
      <c r="C12461" s="267" t="s">
        <v>604</v>
      </c>
      <c r="D12461" s="109"/>
      <c r="E12461" s="110"/>
      <c r="F12461" s="111"/>
      <c r="G12461" s="280"/>
    </row>
    <row r="12462" spans="1:123" s="218" customFormat="1"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1">
        <f>ROUND(E12462*F12462,2)</f>
        <v>0</v>
      </c>
    </row>
    <row r="12463" spans="1:123" s="218" customFormat="1"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1">
        <f t="shared" ref="G12463:G12475" si="3740">ROUND(E12463*F12463,2)</f>
        <v>0</v>
      </c>
    </row>
    <row r="12464" spans="1:123" s="218" customFormat="1" ht="24" customHeight="1" x14ac:dyDescent="0.2">
      <c r="A12464" s="213" t="str">
        <f t="shared" si="3736"/>
        <v/>
      </c>
      <c r="B12464" s="211" t="str">
        <f t="shared" si="3739"/>
        <v/>
      </c>
      <c r="C12464" s="212"/>
      <c r="D12464" s="213" t="str">
        <f t="shared" si="3737"/>
        <v/>
      </c>
      <c r="E12464" s="214"/>
      <c r="F12464" s="215">
        <f t="shared" si="3738"/>
        <v>0</v>
      </c>
      <c r="G12464" s="281">
        <f t="shared" si="3740"/>
        <v>0</v>
      </c>
    </row>
    <row r="12465" spans="1:7" s="218" customFormat="1" ht="24" customHeight="1" x14ac:dyDescent="0.2">
      <c r="A12465" s="213" t="str">
        <f t="shared" si="3736"/>
        <v/>
      </c>
      <c r="B12465" s="211" t="str">
        <f t="shared" si="3739"/>
        <v/>
      </c>
      <c r="C12465" s="212"/>
      <c r="D12465" s="213" t="str">
        <f t="shared" si="3737"/>
        <v/>
      </c>
      <c r="E12465" s="214"/>
      <c r="F12465" s="215">
        <f t="shared" si="3738"/>
        <v>0</v>
      </c>
      <c r="G12465" s="281">
        <f t="shared" si="3740"/>
        <v>0</v>
      </c>
    </row>
    <row r="12466" spans="1:7" s="218" customFormat="1" ht="24" customHeight="1" x14ac:dyDescent="0.2">
      <c r="A12466" s="213" t="str">
        <f t="shared" si="3736"/>
        <v/>
      </c>
      <c r="B12466" s="211" t="str">
        <f t="shared" si="3739"/>
        <v/>
      </c>
      <c r="C12466" s="212"/>
      <c r="D12466" s="213" t="str">
        <f t="shared" si="3737"/>
        <v/>
      </c>
      <c r="E12466" s="214"/>
      <c r="F12466" s="215">
        <f t="shared" si="3738"/>
        <v>0</v>
      </c>
      <c r="G12466" s="281">
        <f t="shared" si="3740"/>
        <v>0</v>
      </c>
    </row>
    <row r="12467" spans="1:7" s="218" customFormat="1" ht="24" customHeight="1" x14ac:dyDescent="0.2">
      <c r="A12467" s="213" t="str">
        <f t="shared" si="3736"/>
        <v/>
      </c>
      <c r="B12467" s="211" t="str">
        <f t="shared" si="3739"/>
        <v/>
      </c>
      <c r="C12467" s="212"/>
      <c r="D12467" s="213" t="str">
        <f t="shared" si="3737"/>
        <v/>
      </c>
      <c r="E12467" s="214"/>
      <c r="F12467" s="215">
        <f t="shared" si="3738"/>
        <v>0</v>
      </c>
      <c r="G12467" s="281">
        <f t="shared" si="3740"/>
        <v>0</v>
      </c>
    </row>
    <row r="12468" spans="1:7" s="218" customFormat="1" ht="24" customHeight="1" x14ac:dyDescent="0.2">
      <c r="A12468" s="213" t="str">
        <f t="shared" si="3736"/>
        <v/>
      </c>
      <c r="B12468" s="211" t="str">
        <f t="shared" si="3739"/>
        <v/>
      </c>
      <c r="C12468" s="212"/>
      <c r="D12468" s="213" t="str">
        <f t="shared" si="3737"/>
        <v/>
      </c>
      <c r="E12468" s="214"/>
      <c r="F12468" s="215">
        <f t="shared" si="3738"/>
        <v>0</v>
      </c>
      <c r="G12468" s="281">
        <f t="shared" si="3740"/>
        <v>0</v>
      </c>
    </row>
    <row r="12469" spans="1:7" s="218" customFormat="1" ht="24" customHeight="1" x14ac:dyDescent="0.2">
      <c r="A12469" s="213" t="str">
        <f t="shared" si="3736"/>
        <v/>
      </c>
      <c r="B12469" s="211" t="str">
        <f t="shared" si="3739"/>
        <v/>
      </c>
      <c r="C12469" s="212"/>
      <c r="D12469" s="213" t="str">
        <f t="shared" si="3737"/>
        <v/>
      </c>
      <c r="E12469" s="214"/>
      <c r="F12469" s="215">
        <f t="shared" si="3738"/>
        <v>0</v>
      </c>
      <c r="G12469" s="281">
        <f t="shared" si="3740"/>
        <v>0</v>
      </c>
    </row>
    <row r="12470" spans="1:7" s="218" customFormat="1" ht="24" customHeight="1" x14ac:dyDescent="0.2">
      <c r="A12470" s="213" t="str">
        <f t="shared" si="3736"/>
        <v/>
      </c>
      <c r="B12470" s="211" t="str">
        <f t="shared" si="3739"/>
        <v/>
      </c>
      <c r="C12470" s="212"/>
      <c r="D12470" s="213" t="str">
        <f t="shared" si="3737"/>
        <v/>
      </c>
      <c r="E12470" s="214"/>
      <c r="F12470" s="215">
        <f t="shared" si="3738"/>
        <v>0</v>
      </c>
      <c r="G12470" s="281">
        <f t="shared" si="3740"/>
        <v>0</v>
      </c>
    </row>
    <row r="12471" spans="1:7" s="218" customFormat="1" ht="24" customHeight="1" x14ac:dyDescent="0.2">
      <c r="A12471" s="213" t="str">
        <f t="shared" si="3736"/>
        <v/>
      </c>
      <c r="B12471" s="211" t="str">
        <f t="shared" si="3739"/>
        <v/>
      </c>
      <c r="C12471" s="212"/>
      <c r="D12471" s="213" t="str">
        <f t="shared" si="3737"/>
        <v/>
      </c>
      <c r="E12471" s="214"/>
      <c r="F12471" s="215">
        <f t="shared" si="3738"/>
        <v>0</v>
      </c>
      <c r="G12471" s="281">
        <f t="shared" si="3740"/>
        <v>0</v>
      </c>
    </row>
    <row r="12472" spans="1:7" s="218" customFormat="1" ht="24" customHeight="1" x14ac:dyDescent="0.2">
      <c r="A12472" s="213" t="str">
        <f t="shared" si="3736"/>
        <v/>
      </c>
      <c r="B12472" s="211" t="str">
        <f t="shared" si="3739"/>
        <v/>
      </c>
      <c r="C12472" s="212"/>
      <c r="D12472" s="213" t="str">
        <f t="shared" si="3737"/>
        <v/>
      </c>
      <c r="E12472" s="214"/>
      <c r="F12472" s="215">
        <f t="shared" si="3738"/>
        <v>0</v>
      </c>
      <c r="G12472" s="281">
        <f t="shared" si="3740"/>
        <v>0</v>
      </c>
    </row>
    <row r="12473" spans="1:7" s="218" customFormat="1" ht="24" customHeight="1" x14ac:dyDescent="0.2">
      <c r="A12473" s="213" t="str">
        <f t="shared" si="3736"/>
        <v/>
      </c>
      <c r="B12473" s="211" t="str">
        <f t="shared" si="3739"/>
        <v/>
      </c>
      <c r="C12473" s="212"/>
      <c r="D12473" s="213" t="str">
        <f t="shared" si="3737"/>
        <v/>
      </c>
      <c r="E12473" s="214"/>
      <c r="F12473" s="215">
        <f t="shared" si="3738"/>
        <v>0</v>
      </c>
      <c r="G12473" s="281">
        <f t="shared" si="3740"/>
        <v>0</v>
      </c>
    </row>
    <row r="12474" spans="1:7" s="218" customFormat="1" ht="24" customHeight="1" x14ac:dyDescent="0.2">
      <c r="A12474" s="213" t="str">
        <f t="shared" si="3736"/>
        <v/>
      </c>
      <c r="B12474" s="211" t="str">
        <f t="shared" si="3739"/>
        <v/>
      </c>
      <c r="C12474" s="212"/>
      <c r="D12474" s="213" t="str">
        <f t="shared" si="3737"/>
        <v/>
      </c>
      <c r="E12474" s="214"/>
      <c r="F12474" s="215">
        <f t="shared" si="3738"/>
        <v>0</v>
      </c>
      <c r="G12474" s="281">
        <f t="shared" si="3740"/>
        <v>0</v>
      </c>
    </row>
    <row r="12475" spans="1:7" s="218" customFormat="1" ht="24" customHeight="1" x14ac:dyDescent="0.2">
      <c r="A12475" s="213" t="str">
        <f t="shared" si="3736"/>
        <v/>
      </c>
      <c r="B12475" s="211" t="str">
        <f t="shared" si="3739"/>
        <v/>
      </c>
      <c r="C12475" s="212"/>
      <c r="D12475" s="213" t="str">
        <f t="shared" si="3737"/>
        <v/>
      </c>
      <c r="E12475" s="214"/>
      <c r="F12475" s="216">
        <f t="shared" si="3738"/>
        <v>0</v>
      </c>
      <c r="G12475" s="281">
        <f t="shared" si="3740"/>
        <v>0</v>
      </c>
    </row>
    <row r="12476" spans="1:7" ht="24" customHeight="1" x14ac:dyDescent="0.2">
      <c r="A12476" s="282"/>
      <c r="B12476" s="95"/>
      <c r="C12476" s="95"/>
      <c r="D12476" s="101"/>
      <c r="E12476" s="102"/>
      <c r="F12476" s="268" t="s">
        <v>31</v>
      </c>
      <c r="G12476" s="283">
        <f>SUBTOTAL(9,G12462:G12475)</f>
        <v>0</v>
      </c>
    </row>
    <row r="12477" spans="1:7" ht="24" customHeight="1" x14ac:dyDescent="0.2">
      <c r="A12477" s="282"/>
      <c r="B12477" s="95"/>
      <c r="C12477" s="266" t="s">
        <v>605</v>
      </c>
      <c r="D12477" s="101"/>
      <c r="E12477" s="102"/>
      <c r="F12477" s="103"/>
      <c r="G12477" s="284"/>
    </row>
    <row r="12478" spans="1:7" s="218" customFormat="1"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1">
        <f>ROUND(E12478*F12478,2)</f>
        <v>0</v>
      </c>
    </row>
    <row r="12479" spans="1:7" s="218" customFormat="1" ht="24" customHeight="1" x14ac:dyDescent="0.2">
      <c r="A12479" s="213" t="str">
        <f t="shared" si="3741"/>
        <v/>
      </c>
      <c r="B12479" s="211">
        <f t="shared" si="3742"/>
        <v>0</v>
      </c>
      <c r="C12479" s="212"/>
      <c r="D12479" s="213" t="str">
        <f t="shared" si="3743"/>
        <v/>
      </c>
      <c r="E12479" s="214"/>
      <c r="F12479" s="217">
        <f t="shared" si="3744"/>
        <v>0</v>
      </c>
      <c r="G12479" s="281">
        <f>ROUND(E12479*F12479,2)</f>
        <v>0</v>
      </c>
    </row>
    <row r="12480" spans="1:7" s="218" customFormat="1" ht="24" customHeight="1" x14ac:dyDescent="0.2">
      <c r="A12480" s="213" t="str">
        <f t="shared" si="3741"/>
        <v/>
      </c>
      <c r="B12480" s="211">
        <f t="shared" si="3742"/>
        <v>0</v>
      </c>
      <c r="C12480" s="212"/>
      <c r="D12480" s="213" t="str">
        <f t="shared" si="3743"/>
        <v/>
      </c>
      <c r="E12480" s="214"/>
      <c r="F12480" s="217">
        <f t="shared" si="3744"/>
        <v>0</v>
      </c>
      <c r="G12480" s="281">
        <f t="shared" ref="G12480:G12485" si="3745">ROUND(E12480*F12480,2)</f>
        <v>0</v>
      </c>
    </row>
    <row r="12481" spans="1:7" s="218" customFormat="1" ht="24" customHeight="1" x14ac:dyDescent="0.2">
      <c r="A12481" s="213" t="str">
        <f t="shared" si="3741"/>
        <v/>
      </c>
      <c r="B12481" s="211">
        <f t="shared" si="3742"/>
        <v>0</v>
      </c>
      <c r="C12481" s="212"/>
      <c r="D12481" s="213" t="str">
        <f t="shared" si="3743"/>
        <v/>
      </c>
      <c r="E12481" s="214"/>
      <c r="F12481" s="217">
        <f t="shared" si="3744"/>
        <v>0</v>
      </c>
      <c r="G12481" s="281">
        <f t="shared" si="3745"/>
        <v>0</v>
      </c>
    </row>
    <row r="12482" spans="1:7" s="218" customFormat="1" ht="24" customHeight="1" x14ac:dyDescent="0.2">
      <c r="A12482" s="213" t="str">
        <f t="shared" si="3741"/>
        <v/>
      </c>
      <c r="B12482" s="211">
        <f t="shared" si="3742"/>
        <v>0</v>
      </c>
      <c r="C12482" s="212"/>
      <c r="D12482" s="213" t="str">
        <f t="shared" si="3743"/>
        <v/>
      </c>
      <c r="E12482" s="214"/>
      <c r="F12482" s="215">
        <f t="shared" si="3744"/>
        <v>0</v>
      </c>
      <c r="G12482" s="281">
        <f t="shared" si="3745"/>
        <v>0</v>
      </c>
    </row>
    <row r="12483" spans="1:7" s="218" customFormat="1" ht="24" customHeight="1" x14ac:dyDescent="0.2">
      <c r="A12483" s="213" t="str">
        <f t="shared" si="3741"/>
        <v/>
      </c>
      <c r="B12483" s="211">
        <f t="shared" si="3742"/>
        <v>0</v>
      </c>
      <c r="C12483" s="212"/>
      <c r="D12483" s="213" t="str">
        <f t="shared" si="3743"/>
        <v/>
      </c>
      <c r="E12483" s="214"/>
      <c r="F12483" s="215">
        <f t="shared" si="3744"/>
        <v>0</v>
      </c>
      <c r="G12483" s="281">
        <f t="shared" si="3745"/>
        <v>0</v>
      </c>
    </row>
    <row r="12484" spans="1:7" s="218" customFormat="1" ht="24" customHeight="1" x14ac:dyDescent="0.2">
      <c r="A12484" s="213" t="str">
        <f t="shared" si="3741"/>
        <v/>
      </c>
      <c r="B12484" s="211">
        <f t="shared" si="3742"/>
        <v>0</v>
      </c>
      <c r="C12484" s="212"/>
      <c r="D12484" s="213" t="str">
        <f t="shared" si="3743"/>
        <v/>
      </c>
      <c r="E12484" s="214"/>
      <c r="F12484" s="215">
        <f t="shared" si="3744"/>
        <v>0</v>
      </c>
      <c r="G12484" s="281">
        <f t="shared" si="3745"/>
        <v>0</v>
      </c>
    </row>
    <row r="12485" spans="1:7" s="218" customFormat="1" ht="24" customHeight="1" x14ac:dyDescent="0.2">
      <c r="A12485" s="213" t="str">
        <f t="shared" si="3741"/>
        <v/>
      </c>
      <c r="B12485" s="211">
        <f t="shared" si="3742"/>
        <v>0</v>
      </c>
      <c r="C12485" s="212"/>
      <c r="D12485" s="213" t="str">
        <f t="shared" si="3743"/>
        <v/>
      </c>
      <c r="E12485" s="214"/>
      <c r="F12485" s="215">
        <f t="shared" si="3744"/>
        <v>0</v>
      </c>
      <c r="G12485" s="281">
        <f t="shared" si="3745"/>
        <v>0</v>
      </c>
    </row>
    <row r="12486" spans="1:7" ht="24" customHeight="1" x14ac:dyDescent="0.2">
      <c r="A12486" s="282"/>
      <c r="B12486" s="95"/>
      <c r="C12486" s="95"/>
      <c r="D12486" s="101"/>
      <c r="E12486" s="102"/>
      <c r="F12486" s="268" t="s">
        <v>32</v>
      </c>
      <c r="G12486" s="283">
        <f>SUBTOTAL(9,G12478:G12485)</f>
        <v>0</v>
      </c>
    </row>
    <row r="12487" spans="1:7" ht="24" customHeight="1" x14ac:dyDescent="0.2">
      <c r="A12487" s="282"/>
      <c r="B12487" s="95"/>
      <c r="C12487" s="266" t="s">
        <v>606</v>
      </c>
      <c r="D12487" s="101"/>
      <c r="E12487" s="102"/>
      <c r="F12487" s="103"/>
      <c r="G12487" s="284"/>
    </row>
    <row r="12488" spans="1:7" s="218" customFormat="1"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1">
        <f t="shared" ref="G12488:G12496" si="3750">ROUND(E12488*F12488,2)</f>
        <v>0</v>
      </c>
    </row>
    <row r="12489" spans="1:7" s="218" customFormat="1" ht="24" customHeight="1" x14ac:dyDescent="0.2">
      <c r="A12489" s="213" t="str">
        <f t="shared" si="3746"/>
        <v/>
      </c>
      <c r="B12489" s="211" t="str">
        <f t="shared" si="3747"/>
        <v/>
      </c>
      <c r="C12489" s="212"/>
      <c r="D12489" s="213" t="str">
        <f t="shared" si="3748"/>
        <v/>
      </c>
      <c r="E12489" s="214"/>
      <c r="F12489" s="215">
        <f t="shared" si="3749"/>
        <v>0</v>
      </c>
      <c r="G12489" s="281">
        <f t="shared" si="3750"/>
        <v>0</v>
      </c>
    </row>
    <row r="12490" spans="1:7" s="218" customFormat="1" ht="24" customHeight="1" x14ac:dyDescent="0.2">
      <c r="A12490" s="213" t="str">
        <f t="shared" si="3746"/>
        <v/>
      </c>
      <c r="B12490" s="211" t="str">
        <f t="shared" si="3747"/>
        <v/>
      </c>
      <c r="C12490" s="212"/>
      <c r="D12490" s="213" t="str">
        <f t="shared" si="3748"/>
        <v/>
      </c>
      <c r="E12490" s="214"/>
      <c r="F12490" s="215">
        <f t="shared" si="3749"/>
        <v>0</v>
      </c>
      <c r="G12490" s="281">
        <f t="shared" si="3750"/>
        <v>0</v>
      </c>
    </row>
    <row r="12491" spans="1:7" s="218" customFormat="1" ht="24" customHeight="1" x14ac:dyDescent="0.2">
      <c r="A12491" s="213" t="str">
        <f t="shared" si="3746"/>
        <v/>
      </c>
      <c r="B12491" s="211" t="str">
        <f t="shared" si="3747"/>
        <v/>
      </c>
      <c r="C12491" s="212"/>
      <c r="D12491" s="213" t="str">
        <f t="shared" si="3748"/>
        <v/>
      </c>
      <c r="E12491" s="214"/>
      <c r="F12491" s="215">
        <f t="shared" si="3749"/>
        <v>0</v>
      </c>
      <c r="G12491" s="281">
        <f t="shared" si="3750"/>
        <v>0</v>
      </c>
    </row>
    <row r="12492" spans="1:7" s="218" customFormat="1" ht="24" customHeight="1" x14ac:dyDescent="0.2">
      <c r="A12492" s="213" t="str">
        <f t="shared" si="3746"/>
        <v/>
      </c>
      <c r="B12492" s="211" t="str">
        <f t="shared" si="3747"/>
        <v/>
      </c>
      <c r="C12492" s="212"/>
      <c r="D12492" s="213" t="str">
        <f t="shared" si="3748"/>
        <v/>
      </c>
      <c r="E12492" s="214"/>
      <c r="F12492" s="215">
        <f t="shared" si="3749"/>
        <v>0</v>
      </c>
      <c r="G12492" s="281">
        <f t="shared" si="3750"/>
        <v>0</v>
      </c>
    </row>
    <row r="12493" spans="1:7" s="218" customFormat="1" ht="24" customHeight="1" x14ac:dyDescent="0.2">
      <c r="A12493" s="213" t="str">
        <f t="shared" si="3746"/>
        <v/>
      </c>
      <c r="B12493" s="211" t="str">
        <f t="shared" si="3747"/>
        <v/>
      </c>
      <c r="C12493" s="212"/>
      <c r="D12493" s="213" t="str">
        <f t="shared" si="3748"/>
        <v/>
      </c>
      <c r="E12493" s="214"/>
      <c r="F12493" s="215">
        <f t="shared" si="3749"/>
        <v>0</v>
      </c>
      <c r="G12493" s="281">
        <f t="shared" si="3750"/>
        <v>0</v>
      </c>
    </row>
    <row r="12494" spans="1:7" s="218" customFormat="1" ht="24" customHeight="1" x14ac:dyDescent="0.2">
      <c r="A12494" s="213" t="str">
        <f t="shared" si="3746"/>
        <v/>
      </c>
      <c r="B12494" s="211" t="str">
        <f t="shared" si="3747"/>
        <v/>
      </c>
      <c r="C12494" s="212"/>
      <c r="D12494" s="213" t="str">
        <f t="shared" si="3748"/>
        <v/>
      </c>
      <c r="E12494" s="214"/>
      <c r="F12494" s="215">
        <f t="shared" si="3749"/>
        <v>0</v>
      </c>
      <c r="G12494" s="281">
        <f t="shared" si="3750"/>
        <v>0</v>
      </c>
    </row>
    <row r="12495" spans="1:7" s="218" customFormat="1" ht="24" customHeight="1" x14ac:dyDescent="0.2">
      <c r="A12495" s="213" t="str">
        <f t="shared" si="3746"/>
        <v/>
      </c>
      <c r="B12495" s="211" t="str">
        <f t="shared" si="3747"/>
        <v/>
      </c>
      <c r="C12495" s="212"/>
      <c r="D12495" s="213" t="str">
        <f t="shared" si="3748"/>
        <v/>
      </c>
      <c r="E12495" s="214"/>
      <c r="F12495" s="215">
        <f t="shared" si="3749"/>
        <v>0</v>
      </c>
      <c r="G12495" s="281">
        <f t="shared" si="3750"/>
        <v>0</v>
      </c>
    </row>
    <row r="12496" spans="1:7" s="218" customFormat="1" ht="24" customHeight="1" x14ac:dyDescent="0.2">
      <c r="A12496" s="213" t="str">
        <f t="shared" si="3746"/>
        <v/>
      </c>
      <c r="B12496" s="211" t="str">
        <f t="shared" si="3747"/>
        <v/>
      </c>
      <c r="C12496" s="212"/>
      <c r="D12496" s="213" t="str">
        <f t="shared" si="3748"/>
        <v/>
      </c>
      <c r="E12496" s="214"/>
      <c r="F12496" s="215">
        <f t="shared" si="3749"/>
        <v>0</v>
      </c>
      <c r="G12496" s="281">
        <f t="shared" si="3750"/>
        <v>0</v>
      </c>
    </row>
    <row r="12497" spans="1:7" ht="24" customHeight="1" x14ac:dyDescent="0.2">
      <c r="A12497" s="285"/>
      <c r="B12497" s="101"/>
      <c r="C12497" s="95"/>
      <c r="D12497" s="101"/>
      <c r="E12497" s="102"/>
      <c r="F12497" s="268" t="s">
        <v>33</v>
      </c>
      <c r="G12497" s="283">
        <f>SUBTOTAL(9,G12488:G12496)</f>
        <v>0</v>
      </c>
    </row>
    <row r="12498" spans="1:7" ht="24" customHeight="1" x14ac:dyDescent="0.2">
      <c r="A12498" s="286"/>
      <c r="B12498" s="101"/>
      <c r="C12498" s="95"/>
      <c r="D12498" s="101"/>
      <c r="E12498" s="102"/>
      <c r="F12498" s="103"/>
      <c r="G12498" s="284"/>
    </row>
    <row r="12499" spans="1:7" ht="24" customHeight="1" x14ac:dyDescent="0.2">
      <c r="A12499" s="287" t="str">
        <f>B12457</f>
        <v/>
      </c>
      <c r="B12499" s="288" t="str">
        <f>C12457</f>
        <v/>
      </c>
      <c r="C12499" s="109"/>
      <c r="D12499" s="109" t="s">
        <v>34</v>
      </c>
      <c r="E12499" s="110"/>
      <c r="F12499" s="290" t="s">
        <v>35</v>
      </c>
      <c r="G12499" s="289">
        <f>SUBTOTAL(9,G12462:G12498)</f>
        <v>0</v>
      </c>
    </row>
    <row r="12501" spans="1:7" ht="24" customHeight="1" x14ac:dyDescent="0.2">
      <c r="A12501" s="269" t="s">
        <v>37</v>
      </c>
      <c r="B12501" s="270"/>
      <c r="C12501" s="270"/>
      <c r="D12501" s="270"/>
      <c r="E12501" s="270"/>
      <c r="F12501" s="270"/>
      <c r="G12501" s="271"/>
    </row>
    <row r="12502" spans="1:7" ht="24" customHeight="1" x14ac:dyDescent="0.2">
      <c r="A12502" s="272" t="s">
        <v>602</v>
      </c>
      <c r="B12502" s="97" t="str">
        <f>Comitente</f>
        <v>CA.ME. SAN JUAN SOCIEDAD DEL ESTADO</v>
      </c>
      <c r="C12502" s="92"/>
      <c r="D12502" s="98"/>
      <c r="E12502" s="98"/>
      <c r="F12502" s="99"/>
      <c r="G12502" s="273"/>
    </row>
    <row r="12503" spans="1:7" ht="24" customHeight="1" x14ac:dyDescent="0.2">
      <c r="A12503" s="272" t="s">
        <v>603</v>
      </c>
      <c r="B12503" s="97">
        <f>Contratista</f>
        <v>0</v>
      </c>
      <c r="C12503" s="93"/>
      <c r="D12503" s="93"/>
      <c r="E12503" s="93"/>
      <c r="F12503" s="100"/>
      <c r="G12503" s="274"/>
    </row>
    <row r="12504" spans="1:7" ht="24" customHeight="1" x14ac:dyDescent="0.2">
      <c r="A12504" s="272" t="s">
        <v>24</v>
      </c>
      <c r="B12504" s="97" t="str">
        <f>Obra</f>
        <v>CIERRE PERIMETRAL - OBRA CIVIL Ca.Me. SAN JUAN S.E.</v>
      </c>
      <c r="C12504" s="93"/>
      <c r="D12504" s="93"/>
      <c r="E12504" s="93"/>
      <c r="F12504" s="100" t="s">
        <v>38</v>
      </c>
      <c r="G12504" s="275">
        <f>Fecha_Base</f>
        <v>44711</v>
      </c>
    </row>
    <row r="12505" spans="1:7" ht="24" customHeight="1" x14ac:dyDescent="0.2">
      <c r="A12505" s="276" t="s">
        <v>601</v>
      </c>
      <c r="B12505" s="94" t="str">
        <f>Ubicación</f>
        <v>DEPARTAMENTO SARMIENTO</v>
      </c>
      <c r="C12505" s="94"/>
      <c r="D12505" s="101"/>
      <c r="E12505" s="102"/>
      <c r="F12505" s="103"/>
      <c r="G12505" s="277"/>
    </row>
    <row r="12506" spans="1:7" ht="24" customHeight="1" x14ac:dyDescent="0.2">
      <c r="A12506" s="276" t="s">
        <v>39</v>
      </c>
      <c r="B12506" s="104" t="str">
        <f>IFERROR(VALUE(LEFT(B12507,FIND(".",B12507)-1)),"")</f>
        <v/>
      </c>
      <c r="C12506" s="95" t="str">
        <f>IFERROR(VLOOKUP(B12506,Tabla_CyP,2,FALSE),"")</f>
        <v/>
      </c>
      <c r="D12506" s="95"/>
      <c r="E12506" s="102"/>
      <c r="F12506" s="103"/>
      <c r="G12506" s="277"/>
    </row>
    <row r="12507" spans="1:7" ht="24" customHeight="1" x14ac:dyDescent="0.2">
      <c r="A12507" s="276" t="s">
        <v>25</v>
      </c>
      <c r="B12507" s="105" t="str">
        <f>IFERROR(VLOOKUP(COUNTIF($A$1:A12507,"ANALISIS DE PRECIOS"),Tabla_NumeroItem,2,FALSE),"")</f>
        <v/>
      </c>
      <c r="C12507" s="95" t="str">
        <f>IFERROR(VLOOKUP(B12507,Tabla_CyP,2,FALSE),"")</f>
        <v/>
      </c>
      <c r="D12507" s="101"/>
      <c r="E12507" s="102"/>
      <c r="F12507" s="100" t="s">
        <v>26</v>
      </c>
      <c r="G12507" s="278" t="str">
        <f>IFERROR(VLOOKUP(B12507,Tabla_CyP,4,FALSE),"")</f>
        <v/>
      </c>
    </row>
    <row r="12508" spans="1:7" ht="24" customHeight="1" x14ac:dyDescent="0.2">
      <c r="A12508" s="276"/>
      <c r="B12508" s="94"/>
      <c r="C12508" s="95"/>
      <c r="D12508" s="101"/>
      <c r="E12508" s="102"/>
      <c r="F12508" s="103"/>
      <c r="G12508" s="277"/>
    </row>
    <row r="12509" spans="1:7" ht="24" customHeight="1" x14ac:dyDescent="0.2">
      <c r="A12509" s="378" t="s">
        <v>507</v>
      </c>
      <c r="B12509" s="379"/>
      <c r="C12509" s="380" t="s">
        <v>0</v>
      </c>
      <c r="D12509" s="380" t="s">
        <v>27</v>
      </c>
      <c r="E12509" s="386" t="s">
        <v>28</v>
      </c>
      <c r="F12509" s="388" t="s">
        <v>29</v>
      </c>
      <c r="G12509" s="388" t="s">
        <v>30</v>
      </c>
    </row>
    <row r="12510" spans="1:7" ht="24" customHeight="1" x14ac:dyDescent="0.2">
      <c r="A12510" s="106" t="s">
        <v>508</v>
      </c>
      <c r="B12510" s="106" t="s">
        <v>509</v>
      </c>
      <c r="C12510" s="381"/>
      <c r="D12510" s="381"/>
      <c r="E12510" s="387"/>
      <c r="F12510" s="389"/>
      <c r="G12510" s="389"/>
    </row>
    <row r="12511" spans="1:7" ht="24" customHeight="1" x14ac:dyDescent="0.2">
      <c r="A12511" s="279"/>
      <c r="B12511" s="108"/>
      <c r="C12511" s="267" t="s">
        <v>604</v>
      </c>
      <c r="D12511" s="109"/>
      <c r="E12511" s="110"/>
      <c r="F12511" s="111"/>
      <c r="G12511" s="280"/>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1">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1">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81">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81">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81">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81">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81">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81">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81">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81">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81">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81">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81">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81">
        <f t="shared" si="3755"/>
        <v>0</v>
      </c>
    </row>
    <row r="12526" spans="1:7" ht="24" customHeight="1" x14ac:dyDescent="0.2">
      <c r="A12526" s="282"/>
      <c r="B12526" s="95"/>
      <c r="C12526" s="95"/>
      <c r="D12526" s="101"/>
      <c r="E12526" s="102"/>
      <c r="F12526" s="268" t="s">
        <v>31</v>
      </c>
      <c r="G12526" s="283">
        <f>SUBTOTAL(9,G12512:G12525)</f>
        <v>0</v>
      </c>
    </row>
    <row r="12527" spans="1:7" ht="24" customHeight="1" x14ac:dyDescent="0.2">
      <c r="A12527" s="282"/>
      <c r="B12527" s="95"/>
      <c r="C12527" s="266" t="s">
        <v>605</v>
      </c>
      <c r="D12527" s="101"/>
      <c r="E12527" s="102"/>
      <c r="F12527" s="103"/>
      <c r="G12527" s="284"/>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1">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81">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81">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81">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81">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81">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81">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81">
        <f t="shared" si="3760"/>
        <v>0</v>
      </c>
    </row>
    <row r="12536" spans="1:7" ht="24" customHeight="1" x14ac:dyDescent="0.2">
      <c r="A12536" s="282"/>
      <c r="B12536" s="95"/>
      <c r="C12536" s="95"/>
      <c r="D12536" s="101"/>
      <c r="E12536" s="102"/>
      <c r="F12536" s="268" t="s">
        <v>32</v>
      </c>
      <c r="G12536" s="283">
        <f>SUBTOTAL(9,G12528:G12535)</f>
        <v>0</v>
      </c>
    </row>
    <row r="12537" spans="1:7" ht="24" customHeight="1" x14ac:dyDescent="0.2">
      <c r="A12537" s="282"/>
      <c r="B12537" s="95"/>
      <c r="C12537" s="266" t="s">
        <v>606</v>
      </c>
      <c r="D12537" s="101"/>
      <c r="E12537" s="102"/>
      <c r="F12537" s="103"/>
      <c r="G12537" s="284"/>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1">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81">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81">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81">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81">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81">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81">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81">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81">
        <f t="shared" si="3765"/>
        <v>0</v>
      </c>
    </row>
    <row r="12547" spans="1:7" ht="24" customHeight="1" x14ac:dyDescent="0.2">
      <c r="A12547" s="285"/>
      <c r="B12547" s="101"/>
      <c r="C12547" s="95"/>
      <c r="D12547" s="101"/>
      <c r="E12547" s="102"/>
      <c r="F12547" s="268" t="s">
        <v>33</v>
      </c>
      <c r="G12547" s="283">
        <f>SUBTOTAL(9,G12538:G12546)</f>
        <v>0</v>
      </c>
    </row>
    <row r="12548" spans="1:7" ht="24" customHeight="1" x14ac:dyDescent="0.2">
      <c r="A12548" s="286"/>
      <c r="B12548" s="101"/>
      <c r="C12548" s="95"/>
      <c r="D12548" s="101"/>
      <c r="E12548" s="102"/>
      <c r="F12548" s="103"/>
      <c r="G12548" s="284"/>
    </row>
    <row r="12549" spans="1:7" ht="24" customHeight="1" x14ac:dyDescent="0.2">
      <c r="A12549" s="287" t="str">
        <f>B12507</f>
        <v/>
      </c>
      <c r="B12549" s="288" t="str">
        <f>C12507</f>
        <v/>
      </c>
      <c r="C12549" s="109"/>
      <c r="D12549" s="109" t="s">
        <v>34</v>
      </c>
      <c r="E12549" s="110"/>
      <c r="F12549" s="290" t="s">
        <v>35</v>
      </c>
      <c r="G12549" s="289">
        <f>SUBTOTAL(9,G12512:G12548)</f>
        <v>0</v>
      </c>
    </row>
    <row r="12551" spans="1:7" ht="24" customHeight="1" x14ac:dyDescent="0.2">
      <c r="A12551" s="269" t="s">
        <v>37</v>
      </c>
      <c r="B12551" s="270"/>
      <c r="C12551" s="270"/>
      <c r="D12551" s="270"/>
      <c r="E12551" s="270"/>
      <c r="F12551" s="270"/>
      <c r="G12551" s="271"/>
    </row>
    <row r="12552" spans="1:7" ht="24" customHeight="1" x14ac:dyDescent="0.2">
      <c r="A12552" s="272" t="s">
        <v>602</v>
      </c>
      <c r="B12552" s="97" t="str">
        <f>Comitente</f>
        <v>CA.ME. SAN JUAN SOCIEDAD DEL ESTADO</v>
      </c>
      <c r="C12552" s="92"/>
      <c r="D12552" s="98"/>
      <c r="E12552" s="98"/>
      <c r="F12552" s="99"/>
      <c r="G12552" s="273"/>
    </row>
    <row r="12553" spans="1:7" ht="24" customHeight="1" x14ac:dyDescent="0.2">
      <c r="A12553" s="272" t="s">
        <v>603</v>
      </c>
      <c r="B12553" s="97">
        <f>Contratista</f>
        <v>0</v>
      </c>
      <c r="C12553" s="93"/>
      <c r="D12553" s="93"/>
      <c r="E12553" s="93"/>
      <c r="F12553" s="100"/>
      <c r="G12553" s="274"/>
    </row>
    <row r="12554" spans="1:7" ht="24" customHeight="1" x14ac:dyDescent="0.2">
      <c r="A12554" s="272" t="s">
        <v>24</v>
      </c>
      <c r="B12554" s="97" t="str">
        <f>Obra</f>
        <v>CIERRE PERIMETRAL - OBRA CIVIL Ca.Me. SAN JUAN S.E.</v>
      </c>
      <c r="C12554" s="93"/>
      <c r="D12554" s="93"/>
      <c r="E12554" s="93"/>
      <c r="F12554" s="100" t="s">
        <v>38</v>
      </c>
      <c r="G12554" s="275">
        <f>Fecha_Base</f>
        <v>44711</v>
      </c>
    </row>
    <row r="12555" spans="1:7" ht="24" customHeight="1" x14ac:dyDescent="0.2">
      <c r="A12555" s="276" t="s">
        <v>601</v>
      </c>
      <c r="B12555" s="94" t="str">
        <f>Ubicación</f>
        <v>DEPARTAMENTO SARMIENTO</v>
      </c>
      <c r="C12555" s="94"/>
      <c r="D12555" s="101"/>
      <c r="E12555" s="102"/>
      <c r="F12555" s="103"/>
      <c r="G12555" s="277"/>
    </row>
    <row r="12556" spans="1:7" ht="24" customHeight="1" x14ac:dyDescent="0.2">
      <c r="A12556" s="276" t="s">
        <v>39</v>
      </c>
      <c r="B12556" s="104" t="str">
        <f>IFERROR(VALUE(LEFT(B12557,FIND(".",B12557)-1)),"")</f>
        <v/>
      </c>
      <c r="C12556" s="95" t="str">
        <f>IFERROR(VLOOKUP(B12556,Tabla_CyP,2,FALSE),"")</f>
        <v/>
      </c>
      <c r="D12556" s="95"/>
      <c r="E12556" s="102"/>
      <c r="F12556" s="103"/>
      <c r="G12556" s="277"/>
    </row>
    <row r="12557" spans="1:7" ht="24" customHeight="1" x14ac:dyDescent="0.2">
      <c r="A12557" s="276" t="s">
        <v>25</v>
      </c>
      <c r="B12557" s="105" t="str">
        <f>IFERROR(VLOOKUP(COUNTIF($A$1:A12557,"ANALISIS DE PRECIOS"),Tabla_NumeroItem,2,FALSE),"")</f>
        <v/>
      </c>
      <c r="C12557" s="95" t="str">
        <f>IFERROR(VLOOKUP(B12557,Tabla_CyP,2,FALSE),"")</f>
        <v/>
      </c>
      <c r="D12557" s="101"/>
      <c r="E12557" s="102"/>
      <c r="F12557" s="100" t="s">
        <v>26</v>
      </c>
      <c r="G12557" s="278" t="str">
        <f>IFERROR(VLOOKUP(B12557,Tabla_CyP,4,FALSE),"")</f>
        <v/>
      </c>
    </row>
    <row r="12558" spans="1:7" ht="24" customHeight="1" x14ac:dyDescent="0.2">
      <c r="A12558" s="276"/>
      <c r="B12558" s="94"/>
      <c r="C12558" s="95"/>
      <c r="D12558" s="101"/>
      <c r="E12558" s="102"/>
      <c r="F12558" s="103"/>
      <c r="G12558" s="277"/>
    </row>
    <row r="12559" spans="1:7" ht="24" customHeight="1" x14ac:dyDescent="0.2">
      <c r="A12559" s="378" t="s">
        <v>507</v>
      </c>
      <c r="B12559" s="379"/>
      <c r="C12559" s="380" t="s">
        <v>0</v>
      </c>
      <c r="D12559" s="380" t="s">
        <v>27</v>
      </c>
      <c r="E12559" s="386" t="s">
        <v>28</v>
      </c>
      <c r="F12559" s="388" t="s">
        <v>29</v>
      </c>
      <c r="G12559" s="388" t="s">
        <v>30</v>
      </c>
    </row>
    <row r="12560" spans="1:7" ht="24" customHeight="1" x14ac:dyDescent="0.2">
      <c r="A12560" s="106" t="s">
        <v>508</v>
      </c>
      <c r="B12560" s="106" t="s">
        <v>509</v>
      </c>
      <c r="C12560" s="381"/>
      <c r="D12560" s="381"/>
      <c r="E12560" s="387"/>
      <c r="F12560" s="389"/>
      <c r="G12560" s="389"/>
    </row>
    <row r="12561" spans="1:7" ht="24" customHeight="1" x14ac:dyDescent="0.2">
      <c r="A12561" s="279"/>
      <c r="B12561" s="108"/>
      <c r="C12561" s="267" t="s">
        <v>604</v>
      </c>
      <c r="D12561" s="109"/>
      <c r="E12561" s="110"/>
      <c r="F12561" s="111"/>
      <c r="G12561" s="280"/>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1">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1">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81">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81">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81">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81">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81">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81">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81">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81">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81">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81">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81">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81">
        <f t="shared" si="3770"/>
        <v>0</v>
      </c>
    </row>
    <row r="12576" spans="1:7" ht="24" customHeight="1" x14ac:dyDescent="0.2">
      <c r="A12576" s="282"/>
      <c r="B12576" s="95"/>
      <c r="C12576" s="95"/>
      <c r="D12576" s="101"/>
      <c r="E12576" s="102"/>
      <c r="F12576" s="268" t="s">
        <v>31</v>
      </c>
      <c r="G12576" s="283">
        <f>SUBTOTAL(9,G12562:G12575)</f>
        <v>0</v>
      </c>
    </row>
    <row r="12577" spans="1:7" ht="24" customHeight="1" x14ac:dyDescent="0.2">
      <c r="A12577" s="282"/>
      <c r="B12577" s="95"/>
      <c r="C12577" s="266" t="s">
        <v>605</v>
      </c>
      <c r="D12577" s="101"/>
      <c r="E12577" s="102"/>
      <c r="F12577" s="103"/>
      <c r="G12577" s="284"/>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1">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81">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81">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81">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81">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81">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81">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81">
        <f t="shared" si="3775"/>
        <v>0</v>
      </c>
    </row>
    <row r="12586" spans="1:7" ht="24" customHeight="1" x14ac:dyDescent="0.2">
      <c r="A12586" s="282"/>
      <c r="B12586" s="95"/>
      <c r="C12586" s="95"/>
      <c r="D12586" s="101"/>
      <c r="E12586" s="102"/>
      <c r="F12586" s="268" t="s">
        <v>32</v>
      </c>
      <c r="G12586" s="283">
        <f>SUBTOTAL(9,G12578:G12585)</f>
        <v>0</v>
      </c>
    </row>
    <row r="12587" spans="1:7" ht="24" customHeight="1" x14ac:dyDescent="0.2">
      <c r="A12587" s="282"/>
      <c r="B12587" s="95"/>
      <c r="C12587" s="266" t="s">
        <v>606</v>
      </c>
      <c r="D12587" s="101"/>
      <c r="E12587" s="102"/>
      <c r="F12587" s="103"/>
      <c r="G12587" s="284"/>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1">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81">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81">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81">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81">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81">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81">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81">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81">
        <f t="shared" si="3780"/>
        <v>0</v>
      </c>
    </row>
    <row r="12597" spans="1:7" ht="24" customHeight="1" x14ac:dyDescent="0.2">
      <c r="A12597" s="285"/>
      <c r="B12597" s="101"/>
      <c r="C12597" s="95"/>
      <c r="D12597" s="101"/>
      <c r="E12597" s="102"/>
      <c r="F12597" s="268" t="s">
        <v>33</v>
      </c>
      <c r="G12597" s="283">
        <f>SUBTOTAL(9,G12588:G12596)</f>
        <v>0</v>
      </c>
    </row>
    <row r="12598" spans="1:7" ht="24" customHeight="1" x14ac:dyDescent="0.2">
      <c r="A12598" s="286"/>
      <c r="B12598" s="101"/>
      <c r="C12598" s="95"/>
      <c r="D12598" s="101"/>
      <c r="E12598" s="102"/>
      <c r="F12598" s="103"/>
      <c r="G12598" s="284"/>
    </row>
    <row r="12599" spans="1:7" ht="24" customHeight="1" x14ac:dyDescent="0.2">
      <c r="A12599" s="287" t="str">
        <f>B12557</f>
        <v/>
      </c>
      <c r="B12599" s="288" t="str">
        <f>C12557</f>
        <v/>
      </c>
      <c r="C12599" s="109"/>
      <c r="D12599" s="109" t="s">
        <v>34</v>
      </c>
      <c r="E12599" s="110"/>
      <c r="F12599" s="290" t="s">
        <v>35</v>
      </c>
      <c r="G12599" s="289">
        <f>SUBTOTAL(9,G12562:G12598)</f>
        <v>0</v>
      </c>
    </row>
    <row r="12601" spans="1:7" ht="24" customHeight="1" x14ac:dyDescent="0.2">
      <c r="A12601" s="269" t="s">
        <v>37</v>
      </c>
      <c r="B12601" s="270"/>
      <c r="C12601" s="270"/>
      <c r="D12601" s="270"/>
      <c r="E12601" s="270"/>
      <c r="F12601" s="270"/>
      <c r="G12601" s="271"/>
    </row>
    <row r="12602" spans="1:7" ht="24" customHeight="1" x14ac:dyDescent="0.2">
      <c r="A12602" s="272" t="s">
        <v>602</v>
      </c>
      <c r="B12602" s="97" t="str">
        <f>Comitente</f>
        <v>CA.ME. SAN JUAN SOCIEDAD DEL ESTADO</v>
      </c>
      <c r="C12602" s="92"/>
      <c r="D12602" s="98"/>
      <c r="E12602" s="98"/>
      <c r="F12602" s="99"/>
      <c r="G12602" s="273"/>
    </row>
    <row r="12603" spans="1:7" ht="24" customHeight="1" x14ac:dyDescent="0.2">
      <c r="A12603" s="272" t="s">
        <v>603</v>
      </c>
      <c r="B12603" s="97">
        <f>Contratista</f>
        <v>0</v>
      </c>
      <c r="C12603" s="93"/>
      <c r="D12603" s="93"/>
      <c r="E12603" s="93"/>
      <c r="F12603" s="100"/>
      <c r="G12603" s="274"/>
    </row>
    <row r="12604" spans="1:7" ht="24" customHeight="1" x14ac:dyDescent="0.2">
      <c r="A12604" s="272" t="s">
        <v>24</v>
      </c>
      <c r="B12604" s="97" t="str">
        <f>Obra</f>
        <v>CIERRE PERIMETRAL - OBRA CIVIL Ca.Me. SAN JUAN S.E.</v>
      </c>
      <c r="C12604" s="93"/>
      <c r="D12604" s="93"/>
      <c r="E12604" s="93"/>
      <c r="F12604" s="100" t="s">
        <v>38</v>
      </c>
      <c r="G12604" s="275">
        <f>Fecha_Base</f>
        <v>44711</v>
      </c>
    </row>
    <row r="12605" spans="1:7" ht="24" customHeight="1" x14ac:dyDescent="0.2">
      <c r="A12605" s="276" t="s">
        <v>601</v>
      </c>
      <c r="B12605" s="94" t="str">
        <f>Ubicación</f>
        <v>DEPARTAMENTO SARMIENTO</v>
      </c>
      <c r="C12605" s="94"/>
      <c r="D12605" s="101"/>
      <c r="E12605" s="102"/>
      <c r="F12605" s="103"/>
      <c r="G12605" s="277"/>
    </row>
    <row r="12606" spans="1:7" ht="24" customHeight="1" x14ac:dyDescent="0.2">
      <c r="A12606" s="276" t="s">
        <v>39</v>
      </c>
      <c r="B12606" s="104" t="str">
        <f>IFERROR(VALUE(LEFT(B12607,FIND(".",B12607)-1)),"")</f>
        <v/>
      </c>
      <c r="C12606" s="95" t="str">
        <f>IFERROR(VLOOKUP(B12606,Tabla_CyP,2,FALSE),"")</f>
        <v/>
      </c>
      <c r="D12606" s="95"/>
      <c r="E12606" s="102"/>
      <c r="F12606" s="103"/>
      <c r="G12606" s="277"/>
    </row>
    <row r="12607" spans="1:7" ht="24" customHeight="1" x14ac:dyDescent="0.2">
      <c r="A12607" s="276" t="s">
        <v>25</v>
      </c>
      <c r="B12607" s="105" t="str">
        <f>IFERROR(VLOOKUP(COUNTIF($A$1:A12607,"ANALISIS DE PRECIOS"),Tabla_NumeroItem,2,FALSE),"")</f>
        <v/>
      </c>
      <c r="C12607" s="95" t="str">
        <f>IFERROR(VLOOKUP(B12607,Tabla_CyP,2,FALSE),"")</f>
        <v/>
      </c>
      <c r="D12607" s="101"/>
      <c r="E12607" s="102"/>
      <c r="F12607" s="100" t="s">
        <v>26</v>
      </c>
      <c r="G12607" s="278" t="str">
        <f>IFERROR(VLOOKUP(B12607,Tabla_CyP,4,FALSE),"")</f>
        <v/>
      </c>
    </row>
    <row r="12608" spans="1:7" ht="24" customHeight="1" x14ac:dyDescent="0.2">
      <c r="A12608" s="276"/>
      <c r="B12608" s="94"/>
      <c r="C12608" s="95"/>
      <c r="D12608" s="101"/>
      <c r="E12608" s="102"/>
      <c r="F12608" s="103"/>
      <c r="G12608" s="277"/>
    </row>
    <row r="12609" spans="1:7" ht="24" customHeight="1" x14ac:dyDescent="0.2">
      <c r="A12609" s="378" t="s">
        <v>507</v>
      </c>
      <c r="B12609" s="379"/>
      <c r="C12609" s="380" t="s">
        <v>0</v>
      </c>
      <c r="D12609" s="380" t="s">
        <v>27</v>
      </c>
      <c r="E12609" s="386" t="s">
        <v>28</v>
      </c>
      <c r="F12609" s="388" t="s">
        <v>29</v>
      </c>
      <c r="G12609" s="388" t="s">
        <v>30</v>
      </c>
    </row>
    <row r="12610" spans="1:7" ht="24" customHeight="1" x14ac:dyDescent="0.2">
      <c r="A12610" s="106" t="s">
        <v>508</v>
      </c>
      <c r="B12610" s="106" t="s">
        <v>509</v>
      </c>
      <c r="C12610" s="381"/>
      <c r="D12610" s="381"/>
      <c r="E12610" s="387"/>
      <c r="F12610" s="389"/>
      <c r="G12610" s="389"/>
    </row>
    <row r="12611" spans="1:7" ht="24" customHeight="1" x14ac:dyDescent="0.2">
      <c r="A12611" s="279"/>
      <c r="B12611" s="108"/>
      <c r="C12611" s="267" t="s">
        <v>604</v>
      </c>
      <c r="D12611" s="109"/>
      <c r="E12611" s="110"/>
      <c r="F12611" s="111"/>
      <c r="G12611" s="280"/>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1">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1">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81">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81">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81">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81">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81">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81">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81">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81">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81">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81">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81">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81">
        <f t="shared" si="3785"/>
        <v>0</v>
      </c>
    </row>
    <row r="12626" spans="1:7" ht="24" customHeight="1" x14ac:dyDescent="0.2">
      <c r="A12626" s="282"/>
      <c r="B12626" s="95"/>
      <c r="C12626" s="95"/>
      <c r="D12626" s="101"/>
      <c r="E12626" s="102"/>
      <c r="F12626" s="268" t="s">
        <v>31</v>
      </c>
      <c r="G12626" s="283">
        <f>SUBTOTAL(9,G12612:G12625)</f>
        <v>0</v>
      </c>
    </row>
    <row r="12627" spans="1:7" ht="24" customHeight="1" x14ac:dyDescent="0.2">
      <c r="A12627" s="282"/>
      <c r="B12627" s="95"/>
      <c r="C12627" s="266" t="s">
        <v>605</v>
      </c>
      <c r="D12627" s="101"/>
      <c r="E12627" s="102"/>
      <c r="F12627" s="103"/>
      <c r="G12627" s="284"/>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1">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81">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81">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81">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81">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81">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81">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81">
        <f t="shared" si="3790"/>
        <v>0</v>
      </c>
    </row>
    <row r="12636" spans="1:7" ht="24" customHeight="1" x14ac:dyDescent="0.2">
      <c r="A12636" s="282"/>
      <c r="B12636" s="95"/>
      <c r="C12636" s="95"/>
      <c r="D12636" s="101"/>
      <c r="E12636" s="102"/>
      <c r="F12636" s="268" t="s">
        <v>32</v>
      </c>
      <c r="G12636" s="283">
        <f>SUBTOTAL(9,G12628:G12635)</f>
        <v>0</v>
      </c>
    </row>
    <row r="12637" spans="1:7" ht="24" customHeight="1" x14ac:dyDescent="0.2">
      <c r="A12637" s="282"/>
      <c r="B12637" s="95"/>
      <c r="C12637" s="266" t="s">
        <v>606</v>
      </c>
      <c r="D12637" s="101"/>
      <c r="E12637" s="102"/>
      <c r="F12637" s="103"/>
      <c r="G12637" s="284"/>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1">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81">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81">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81">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81">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81">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81">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81">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81">
        <f t="shared" si="3795"/>
        <v>0</v>
      </c>
    </row>
    <row r="12647" spans="1:7" ht="24" customHeight="1" x14ac:dyDescent="0.2">
      <c r="A12647" s="285"/>
      <c r="B12647" s="101"/>
      <c r="C12647" s="95"/>
      <c r="D12647" s="101"/>
      <c r="E12647" s="102"/>
      <c r="F12647" s="268" t="s">
        <v>33</v>
      </c>
      <c r="G12647" s="283">
        <f>SUBTOTAL(9,G12638:G12646)</f>
        <v>0</v>
      </c>
    </row>
    <row r="12648" spans="1:7" ht="24" customHeight="1" x14ac:dyDescent="0.2">
      <c r="A12648" s="286"/>
      <c r="B12648" s="101"/>
      <c r="C12648" s="95"/>
      <c r="D12648" s="101"/>
      <c r="E12648" s="102"/>
      <c r="F12648" s="103"/>
      <c r="G12648" s="284"/>
    </row>
    <row r="12649" spans="1:7" ht="24" customHeight="1" x14ac:dyDescent="0.2">
      <c r="A12649" s="287" t="str">
        <f>B12607</f>
        <v/>
      </c>
      <c r="B12649" s="288" t="str">
        <f>C12607</f>
        <v/>
      </c>
      <c r="C12649" s="109"/>
      <c r="D12649" s="109" t="s">
        <v>34</v>
      </c>
      <c r="E12649" s="110"/>
      <c r="F12649" s="290" t="s">
        <v>35</v>
      </c>
      <c r="G12649" s="289">
        <f>SUBTOTAL(9,G12612:G12648)</f>
        <v>0</v>
      </c>
    </row>
    <row r="12651" spans="1:7" ht="24" customHeight="1" x14ac:dyDescent="0.2">
      <c r="A12651" s="269" t="s">
        <v>37</v>
      </c>
      <c r="B12651" s="270"/>
      <c r="C12651" s="270"/>
      <c r="D12651" s="270"/>
      <c r="E12651" s="270"/>
      <c r="F12651" s="270"/>
      <c r="G12651" s="271"/>
    </row>
    <row r="12652" spans="1:7" ht="24" customHeight="1" x14ac:dyDescent="0.2">
      <c r="A12652" s="272" t="s">
        <v>602</v>
      </c>
      <c r="B12652" s="97" t="str">
        <f>Comitente</f>
        <v>CA.ME. SAN JUAN SOCIEDAD DEL ESTADO</v>
      </c>
      <c r="C12652" s="92"/>
      <c r="D12652" s="98"/>
      <c r="E12652" s="98"/>
      <c r="F12652" s="99"/>
      <c r="G12652" s="273"/>
    </row>
    <row r="12653" spans="1:7" ht="24" customHeight="1" x14ac:dyDescent="0.2">
      <c r="A12653" s="272" t="s">
        <v>603</v>
      </c>
      <c r="B12653" s="97">
        <f>Contratista</f>
        <v>0</v>
      </c>
      <c r="C12653" s="93"/>
      <c r="D12653" s="93"/>
      <c r="E12653" s="93"/>
      <c r="F12653" s="100"/>
      <c r="G12653" s="274"/>
    </row>
    <row r="12654" spans="1:7" ht="24" customHeight="1" x14ac:dyDescent="0.2">
      <c r="A12654" s="272" t="s">
        <v>24</v>
      </c>
      <c r="B12654" s="97" t="str">
        <f>Obra</f>
        <v>CIERRE PERIMETRAL - OBRA CIVIL Ca.Me. SAN JUAN S.E.</v>
      </c>
      <c r="C12654" s="93"/>
      <c r="D12654" s="93"/>
      <c r="E12654" s="93"/>
      <c r="F12654" s="100" t="s">
        <v>38</v>
      </c>
      <c r="G12654" s="275">
        <f>Fecha_Base</f>
        <v>44711</v>
      </c>
    </row>
    <row r="12655" spans="1:7" ht="24" customHeight="1" x14ac:dyDescent="0.2">
      <c r="A12655" s="276" t="s">
        <v>601</v>
      </c>
      <c r="B12655" s="94" t="str">
        <f>Ubicación</f>
        <v>DEPARTAMENTO SARMIENTO</v>
      </c>
      <c r="C12655" s="94"/>
      <c r="D12655" s="101"/>
      <c r="E12655" s="102"/>
      <c r="F12655" s="103"/>
      <c r="G12655" s="277"/>
    </row>
    <row r="12656" spans="1:7" ht="24" customHeight="1" x14ac:dyDescent="0.2">
      <c r="A12656" s="276" t="s">
        <v>39</v>
      </c>
      <c r="B12656" s="104" t="str">
        <f>IFERROR(VALUE(LEFT(B12657,FIND(".",B12657)-1)),"")</f>
        <v/>
      </c>
      <c r="C12656" s="95" t="str">
        <f>IFERROR(VLOOKUP(B12656,Tabla_CyP,2,FALSE),"")</f>
        <v/>
      </c>
      <c r="D12656" s="95"/>
      <c r="E12656" s="102"/>
      <c r="F12656" s="103"/>
      <c r="G12656" s="277"/>
    </row>
    <row r="12657" spans="1:7" ht="24" customHeight="1" x14ac:dyDescent="0.2">
      <c r="A12657" s="276" t="s">
        <v>25</v>
      </c>
      <c r="B12657" s="105" t="str">
        <f>IFERROR(VLOOKUP(COUNTIF($A$1:A12657,"ANALISIS DE PRECIOS"),Tabla_NumeroItem,2,FALSE),"")</f>
        <v/>
      </c>
      <c r="C12657" s="95" t="str">
        <f>IFERROR(VLOOKUP(B12657,Tabla_CyP,2,FALSE),"")</f>
        <v/>
      </c>
      <c r="D12657" s="101"/>
      <c r="E12657" s="102"/>
      <c r="F12657" s="100" t="s">
        <v>26</v>
      </c>
      <c r="G12657" s="278" t="str">
        <f>IFERROR(VLOOKUP(B12657,Tabla_CyP,4,FALSE),"")</f>
        <v/>
      </c>
    </row>
    <row r="12658" spans="1:7" ht="24" customHeight="1" x14ac:dyDescent="0.2">
      <c r="A12658" s="276"/>
      <c r="B12658" s="94"/>
      <c r="C12658" s="95"/>
      <c r="D12658" s="101"/>
      <c r="E12658" s="102"/>
      <c r="F12658" s="103"/>
      <c r="G12658" s="277"/>
    </row>
    <row r="12659" spans="1:7" ht="24" customHeight="1" x14ac:dyDescent="0.2">
      <c r="A12659" s="378" t="s">
        <v>507</v>
      </c>
      <c r="B12659" s="379"/>
      <c r="C12659" s="380" t="s">
        <v>0</v>
      </c>
      <c r="D12659" s="380" t="s">
        <v>27</v>
      </c>
      <c r="E12659" s="386" t="s">
        <v>28</v>
      </c>
      <c r="F12659" s="388" t="s">
        <v>29</v>
      </c>
      <c r="G12659" s="388" t="s">
        <v>30</v>
      </c>
    </row>
    <row r="12660" spans="1:7" ht="24" customHeight="1" x14ac:dyDescent="0.2">
      <c r="A12660" s="106" t="s">
        <v>508</v>
      </c>
      <c r="B12660" s="106" t="s">
        <v>509</v>
      </c>
      <c r="C12660" s="381"/>
      <c r="D12660" s="381"/>
      <c r="E12660" s="387"/>
      <c r="F12660" s="389"/>
      <c r="G12660" s="389"/>
    </row>
    <row r="12661" spans="1:7" ht="24" customHeight="1" x14ac:dyDescent="0.2">
      <c r="A12661" s="279"/>
      <c r="B12661" s="108"/>
      <c r="C12661" s="267" t="s">
        <v>604</v>
      </c>
      <c r="D12661" s="109"/>
      <c r="E12661" s="110"/>
      <c r="F12661" s="111"/>
      <c r="G12661" s="280"/>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1">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1">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81">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81">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81">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81">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81">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81">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81">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81">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81">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81">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81">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81">
        <f t="shared" si="3800"/>
        <v>0</v>
      </c>
    </row>
    <row r="12676" spans="1:7" ht="24" customHeight="1" x14ac:dyDescent="0.2">
      <c r="A12676" s="282"/>
      <c r="B12676" s="95"/>
      <c r="C12676" s="95"/>
      <c r="D12676" s="101"/>
      <c r="E12676" s="102"/>
      <c r="F12676" s="268" t="s">
        <v>31</v>
      </c>
      <c r="G12676" s="283">
        <f>SUBTOTAL(9,G12662:G12675)</f>
        <v>0</v>
      </c>
    </row>
    <row r="12677" spans="1:7" ht="24" customHeight="1" x14ac:dyDescent="0.2">
      <c r="A12677" s="282"/>
      <c r="B12677" s="95"/>
      <c r="C12677" s="266" t="s">
        <v>605</v>
      </c>
      <c r="D12677" s="101"/>
      <c r="E12677" s="102"/>
      <c r="F12677" s="103"/>
      <c r="G12677" s="284"/>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1">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81">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81">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81">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81">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81">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81">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81">
        <f t="shared" si="3805"/>
        <v>0</v>
      </c>
    </row>
    <row r="12686" spans="1:7" ht="24" customHeight="1" x14ac:dyDescent="0.2">
      <c r="A12686" s="282"/>
      <c r="B12686" s="95"/>
      <c r="C12686" s="95"/>
      <c r="D12686" s="101"/>
      <c r="E12686" s="102"/>
      <c r="F12686" s="268" t="s">
        <v>32</v>
      </c>
      <c r="G12686" s="283">
        <f>SUBTOTAL(9,G12678:G12685)</f>
        <v>0</v>
      </c>
    </row>
    <row r="12687" spans="1:7" ht="24" customHeight="1" x14ac:dyDescent="0.2">
      <c r="A12687" s="282"/>
      <c r="B12687" s="95"/>
      <c r="C12687" s="266" t="s">
        <v>606</v>
      </c>
      <c r="D12687" s="101"/>
      <c r="E12687" s="102"/>
      <c r="F12687" s="103"/>
      <c r="G12687" s="284"/>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1">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81">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81">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81">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81">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81">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81">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81">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81">
        <f t="shared" si="3810"/>
        <v>0</v>
      </c>
    </row>
    <row r="12697" spans="1:7" ht="24" customHeight="1" x14ac:dyDescent="0.2">
      <c r="A12697" s="285"/>
      <c r="B12697" s="101"/>
      <c r="C12697" s="95"/>
      <c r="D12697" s="101"/>
      <c r="E12697" s="102"/>
      <c r="F12697" s="268" t="s">
        <v>33</v>
      </c>
      <c r="G12697" s="283">
        <f>SUBTOTAL(9,G12688:G12696)</f>
        <v>0</v>
      </c>
    </row>
    <row r="12698" spans="1:7" ht="24" customHeight="1" x14ac:dyDescent="0.2">
      <c r="A12698" s="286"/>
      <c r="B12698" s="101"/>
      <c r="C12698" s="95"/>
      <c r="D12698" s="101"/>
      <c r="E12698" s="102"/>
      <c r="F12698" s="103"/>
      <c r="G12698" s="284"/>
    </row>
    <row r="12699" spans="1:7" ht="24" customHeight="1" x14ac:dyDescent="0.2">
      <c r="A12699" s="287" t="str">
        <f>B12657</f>
        <v/>
      </c>
      <c r="B12699" s="288" t="str">
        <f>C12657</f>
        <v/>
      </c>
      <c r="C12699" s="109"/>
      <c r="D12699" s="109" t="s">
        <v>34</v>
      </c>
      <c r="E12699" s="110"/>
      <c r="F12699" s="290" t="s">
        <v>35</v>
      </c>
      <c r="G12699" s="289">
        <f>SUBTOTAL(9,G12662:G12698)</f>
        <v>0</v>
      </c>
    </row>
    <row r="12701" spans="1:7" ht="24" customHeight="1" x14ac:dyDescent="0.2">
      <c r="A12701" s="269" t="s">
        <v>37</v>
      </c>
      <c r="B12701" s="270"/>
      <c r="C12701" s="270"/>
      <c r="D12701" s="270"/>
      <c r="E12701" s="270"/>
      <c r="F12701" s="270"/>
      <c r="G12701" s="271"/>
    </row>
    <row r="12702" spans="1:7" ht="24" customHeight="1" x14ac:dyDescent="0.2">
      <c r="A12702" s="272" t="s">
        <v>602</v>
      </c>
      <c r="B12702" s="97" t="str">
        <f>Comitente</f>
        <v>CA.ME. SAN JUAN SOCIEDAD DEL ESTADO</v>
      </c>
      <c r="C12702" s="92"/>
      <c r="D12702" s="98"/>
      <c r="E12702" s="98"/>
      <c r="F12702" s="99"/>
      <c r="G12702" s="273"/>
    </row>
    <row r="12703" spans="1:7" ht="24" customHeight="1" x14ac:dyDescent="0.2">
      <c r="A12703" s="272" t="s">
        <v>603</v>
      </c>
      <c r="B12703" s="97">
        <f>Contratista</f>
        <v>0</v>
      </c>
      <c r="C12703" s="93"/>
      <c r="D12703" s="93"/>
      <c r="E12703" s="93"/>
      <c r="F12703" s="100"/>
      <c r="G12703" s="274"/>
    </row>
    <row r="12704" spans="1:7" ht="24" customHeight="1" x14ac:dyDescent="0.2">
      <c r="A12704" s="272" t="s">
        <v>24</v>
      </c>
      <c r="B12704" s="97" t="str">
        <f>Obra</f>
        <v>CIERRE PERIMETRAL - OBRA CIVIL Ca.Me. SAN JUAN S.E.</v>
      </c>
      <c r="C12704" s="93"/>
      <c r="D12704" s="93"/>
      <c r="E12704" s="93"/>
      <c r="F12704" s="100" t="s">
        <v>38</v>
      </c>
      <c r="G12704" s="275">
        <f>Fecha_Base</f>
        <v>44711</v>
      </c>
    </row>
    <row r="12705" spans="1:7" ht="24" customHeight="1" x14ac:dyDescent="0.2">
      <c r="A12705" s="276" t="s">
        <v>601</v>
      </c>
      <c r="B12705" s="94" t="str">
        <f>Ubicación</f>
        <v>DEPARTAMENTO SARMIENTO</v>
      </c>
      <c r="C12705" s="94"/>
      <c r="D12705" s="101"/>
      <c r="E12705" s="102"/>
      <c r="F12705" s="103"/>
      <c r="G12705" s="277"/>
    </row>
    <row r="12706" spans="1:7" ht="24" customHeight="1" x14ac:dyDescent="0.2">
      <c r="A12706" s="276" t="s">
        <v>39</v>
      </c>
      <c r="B12706" s="104" t="str">
        <f>IFERROR(VALUE(LEFT(B12707,FIND(".",B12707)-1)),"")</f>
        <v/>
      </c>
      <c r="C12706" s="95" t="str">
        <f>IFERROR(VLOOKUP(B12706,Tabla_CyP,2,FALSE),"")</f>
        <v/>
      </c>
      <c r="D12706" s="95"/>
      <c r="E12706" s="102"/>
      <c r="F12706" s="103"/>
      <c r="G12706" s="277"/>
    </row>
    <row r="12707" spans="1:7" ht="24" customHeight="1" x14ac:dyDescent="0.2">
      <c r="A12707" s="276" t="s">
        <v>25</v>
      </c>
      <c r="B12707" s="105" t="str">
        <f>IFERROR(VLOOKUP(COUNTIF($A$1:A12707,"ANALISIS DE PRECIOS"),Tabla_NumeroItem,2,FALSE),"")</f>
        <v/>
      </c>
      <c r="C12707" s="95" t="str">
        <f>IFERROR(VLOOKUP(B12707,Tabla_CyP,2,FALSE),"")</f>
        <v/>
      </c>
      <c r="D12707" s="101"/>
      <c r="E12707" s="102"/>
      <c r="F12707" s="100" t="s">
        <v>26</v>
      </c>
      <c r="G12707" s="278" t="str">
        <f>IFERROR(VLOOKUP(B12707,Tabla_CyP,4,FALSE),"")</f>
        <v/>
      </c>
    </row>
    <row r="12708" spans="1:7" ht="24" customHeight="1" x14ac:dyDescent="0.2">
      <c r="A12708" s="276"/>
      <c r="B12708" s="94"/>
      <c r="C12708" s="95"/>
      <c r="D12708" s="101"/>
      <c r="E12708" s="102"/>
      <c r="F12708" s="103"/>
      <c r="G12708" s="277"/>
    </row>
    <row r="12709" spans="1:7" ht="24" customHeight="1" x14ac:dyDescent="0.2">
      <c r="A12709" s="378" t="s">
        <v>507</v>
      </c>
      <c r="B12709" s="379"/>
      <c r="C12709" s="380" t="s">
        <v>0</v>
      </c>
      <c r="D12709" s="380" t="s">
        <v>27</v>
      </c>
      <c r="E12709" s="386" t="s">
        <v>28</v>
      </c>
      <c r="F12709" s="388" t="s">
        <v>29</v>
      </c>
      <c r="G12709" s="388" t="s">
        <v>30</v>
      </c>
    </row>
    <row r="12710" spans="1:7" ht="24" customHeight="1" x14ac:dyDescent="0.2">
      <c r="A12710" s="106" t="s">
        <v>508</v>
      </c>
      <c r="B12710" s="106" t="s">
        <v>509</v>
      </c>
      <c r="C12710" s="381"/>
      <c r="D12710" s="381"/>
      <c r="E12710" s="387"/>
      <c r="F12710" s="389"/>
      <c r="G12710" s="389"/>
    </row>
    <row r="12711" spans="1:7" ht="24" customHeight="1" x14ac:dyDescent="0.2">
      <c r="A12711" s="279"/>
      <c r="B12711" s="108"/>
      <c r="C12711" s="267" t="s">
        <v>604</v>
      </c>
      <c r="D12711" s="109"/>
      <c r="E12711" s="110"/>
      <c r="F12711" s="111"/>
      <c r="G12711" s="280"/>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1">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1">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81">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81">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81">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81">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81">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81">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81">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81">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81">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81">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81">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81">
        <f t="shared" si="3815"/>
        <v>0</v>
      </c>
    </row>
    <row r="12726" spans="1:7" ht="24" customHeight="1" x14ac:dyDescent="0.2">
      <c r="A12726" s="282"/>
      <c r="B12726" s="95"/>
      <c r="C12726" s="95"/>
      <c r="D12726" s="101"/>
      <c r="E12726" s="102"/>
      <c r="F12726" s="268" t="s">
        <v>31</v>
      </c>
      <c r="G12726" s="283">
        <f>SUBTOTAL(9,G12712:G12725)</f>
        <v>0</v>
      </c>
    </row>
    <row r="12727" spans="1:7" ht="24" customHeight="1" x14ac:dyDescent="0.2">
      <c r="A12727" s="282"/>
      <c r="B12727" s="95"/>
      <c r="C12727" s="266" t="s">
        <v>605</v>
      </c>
      <c r="D12727" s="101"/>
      <c r="E12727" s="102"/>
      <c r="F12727" s="103"/>
      <c r="G12727" s="284"/>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1">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81">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81">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81">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81">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81">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81">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81">
        <f t="shared" si="3820"/>
        <v>0</v>
      </c>
    </row>
    <row r="12736" spans="1:7" ht="24" customHeight="1" x14ac:dyDescent="0.2">
      <c r="A12736" s="282"/>
      <c r="B12736" s="95"/>
      <c r="C12736" s="95"/>
      <c r="D12736" s="101"/>
      <c r="E12736" s="102"/>
      <c r="F12736" s="268" t="s">
        <v>32</v>
      </c>
      <c r="G12736" s="283">
        <f>SUBTOTAL(9,G12728:G12735)</f>
        <v>0</v>
      </c>
    </row>
    <row r="12737" spans="1:7" ht="24" customHeight="1" x14ac:dyDescent="0.2">
      <c r="A12737" s="282"/>
      <c r="B12737" s="95"/>
      <c r="C12737" s="266" t="s">
        <v>606</v>
      </c>
      <c r="D12737" s="101"/>
      <c r="E12737" s="102"/>
      <c r="F12737" s="103"/>
      <c r="G12737" s="284"/>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1">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81">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81">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81">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81">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81">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81">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81">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81">
        <f t="shared" si="3825"/>
        <v>0</v>
      </c>
    </row>
    <row r="12747" spans="1:7" ht="24" customHeight="1" x14ac:dyDescent="0.2">
      <c r="A12747" s="285"/>
      <c r="B12747" s="101"/>
      <c r="C12747" s="95"/>
      <c r="D12747" s="101"/>
      <c r="E12747" s="102"/>
      <c r="F12747" s="268" t="s">
        <v>33</v>
      </c>
      <c r="G12747" s="283">
        <f>SUBTOTAL(9,G12738:G12746)</f>
        <v>0</v>
      </c>
    </row>
    <row r="12748" spans="1:7" ht="24" customHeight="1" x14ac:dyDescent="0.2">
      <c r="A12748" s="286"/>
      <c r="B12748" s="101"/>
      <c r="C12748" s="95"/>
      <c r="D12748" s="101"/>
      <c r="E12748" s="102"/>
      <c r="F12748" s="103"/>
      <c r="G12748" s="284"/>
    </row>
    <row r="12749" spans="1:7" ht="24" customHeight="1" x14ac:dyDescent="0.2">
      <c r="A12749" s="287" t="str">
        <f>B12707</f>
        <v/>
      </c>
      <c r="B12749" s="288" t="str">
        <f>C12707</f>
        <v/>
      </c>
      <c r="C12749" s="109"/>
      <c r="D12749" s="109" t="s">
        <v>34</v>
      </c>
      <c r="E12749" s="110"/>
      <c r="F12749" s="290" t="s">
        <v>35</v>
      </c>
      <c r="G12749" s="289">
        <f>SUBTOTAL(9,G12712:G12748)</f>
        <v>0</v>
      </c>
    </row>
    <row r="12751" spans="1:7" ht="24" customHeight="1" x14ac:dyDescent="0.2">
      <c r="A12751" s="269" t="s">
        <v>37</v>
      </c>
      <c r="B12751" s="270"/>
      <c r="C12751" s="270"/>
      <c r="D12751" s="270"/>
      <c r="E12751" s="270"/>
      <c r="F12751" s="270"/>
      <c r="G12751" s="271"/>
    </row>
    <row r="12752" spans="1:7" ht="24" customHeight="1" x14ac:dyDescent="0.2">
      <c r="A12752" s="272" t="s">
        <v>602</v>
      </c>
      <c r="B12752" s="97" t="str">
        <f>Comitente</f>
        <v>CA.ME. SAN JUAN SOCIEDAD DEL ESTADO</v>
      </c>
      <c r="C12752" s="92"/>
      <c r="D12752" s="98"/>
      <c r="E12752" s="98"/>
      <c r="F12752" s="99"/>
      <c r="G12752" s="273"/>
    </row>
    <row r="12753" spans="1:7" ht="24" customHeight="1" x14ac:dyDescent="0.2">
      <c r="A12753" s="272" t="s">
        <v>603</v>
      </c>
      <c r="B12753" s="97">
        <f>Contratista</f>
        <v>0</v>
      </c>
      <c r="C12753" s="93"/>
      <c r="D12753" s="93"/>
      <c r="E12753" s="93"/>
      <c r="F12753" s="100"/>
      <c r="G12753" s="274"/>
    </row>
    <row r="12754" spans="1:7" ht="24" customHeight="1" x14ac:dyDescent="0.2">
      <c r="A12754" s="272" t="s">
        <v>24</v>
      </c>
      <c r="B12754" s="97" t="str">
        <f>Obra</f>
        <v>CIERRE PERIMETRAL - OBRA CIVIL Ca.Me. SAN JUAN S.E.</v>
      </c>
      <c r="C12754" s="93"/>
      <c r="D12754" s="93"/>
      <c r="E12754" s="93"/>
      <c r="F12754" s="100" t="s">
        <v>38</v>
      </c>
      <c r="G12754" s="275">
        <f>Fecha_Base</f>
        <v>44711</v>
      </c>
    </row>
    <row r="12755" spans="1:7" ht="24" customHeight="1" x14ac:dyDescent="0.2">
      <c r="A12755" s="276" t="s">
        <v>601</v>
      </c>
      <c r="B12755" s="94" t="str">
        <f>Ubicación</f>
        <v>DEPARTAMENTO SARMIENTO</v>
      </c>
      <c r="C12755" s="94"/>
      <c r="D12755" s="101"/>
      <c r="E12755" s="102"/>
      <c r="F12755" s="103"/>
      <c r="G12755" s="277"/>
    </row>
    <row r="12756" spans="1:7" ht="24" customHeight="1" x14ac:dyDescent="0.2">
      <c r="A12756" s="276" t="s">
        <v>39</v>
      </c>
      <c r="B12756" s="104" t="str">
        <f>IFERROR(VALUE(LEFT(B12757,FIND(".",B12757)-1)),"")</f>
        <v/>
      </c>
      <c r="C12756" s="95" t="str">
        <f>IFERROR(VLOOKUP(B12756,Tabla_CyP,2,FALSE),"")</f>
        <v/>
      </c>
      <c r="D12756" s="95"/>
      <c r="E12756" s="102"/>
      <c r="F12756" s="103"/>
      <c r="G12756" s="277"/>
    </row>
    <row r="12757" spans="1:7" ht="24" customHeight="1" x14ac:dyDescent="0.2">
      <c r="A12757" s="276" t="s">
        <v>25</v>
      </c>
      <c r="B12757" s="105" t="str">
        <f>IFERROR(VLOOKUP(COUNTIF($A$1:A12757,"ANALISIS DE PRECIOS"),Tabla_NumeroItem,2,FALSE),"")</f>
        <v/>
      </c>
      <c r="C12757" s="95" t="str">
        <f>IFERROR(VLOOKUP(B12757,Tabla_CyP,2,FALSE),"")</f>
        <v/>
      </c>
      <c r="D12757" s="101"/>
      <c r="E12757" s="102"/>
      <c r="F12757" s="100" t="s">
        <v>26</v>
      </c>
      <c r="G12757" s="278" t="str">
        <f>IFERROR(VLOOKUP(B12757,Tabla_CyP,4,FALSE),"")</f>
        <v/>
      </c>
    </row>
    <row r="12758" spans="1:7" ht="24" customHeight="1" x14ac:dyDescent="0.2">
      <c r="A12758" s="276"/>
      <c r="B12758" s="94"/>
      <c r="C12758" s="95"/>
      <c r="D12758" s="101"/>
      <c r="E12758" s="102"/>
      <c r="F12758" s="103"/>
      <c r="G12758" s="277"/>
    </row>
    <row r="12759" spans="1:7" ht="24" customHeight="1" x14ac:dyDescent="0.2">
      <c r="A12759" s="378" t="s">
        <v>507</v>
      </c>
      <c r="B12759" s="379"/>
      <c r="C12759" s="380" t="s">
        <v>0</v>
      </c>
      <c r="D12759" s="380" t="s">
        <v>27</v>
      </c>
      <c r="E12759" s="386" t="s">
        <v>28</v>
      </c>
      <c r="F12759" s="388" t="s">
        <v>29</v>
      </c>
      <c r="G12759" s="388" t="s">
        <v>30</v>
      </c>
    </row>
    <row r="12760" spans="1:7" ht="24" customHeight="1" x14ac:dyDescent="0.2">
      <c r="A12760" s="106" t="s">
        <v>508</v>
      </c>
      <c r="B12760" s="106" t="s">
        <v>509</v>
      </c>
      <c r="C12760" s="381"/>
      <c r="D12760" s="381"/>
      <c r="E12760" s="387"/>
      <c r="F12760" s="389"/>
      <c r="G12760" s="389"/>
    </row>
    <row r="12761" spans="1:7" ht="24" customHeight="1" x14ac:dyDescent="0.2">
      <c r="A12761" s="279"/>
      <c r="B12761" s="108"/>
      <c r="C12761" s="267" t="s">
        <v>604</v>
      </c>
      <c r="D12761" s="109"/>
      <c r="E12761" s="110"/>
      <c r="F12761" s="111"/>
      <c r="G12761" s="280"/>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1">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1">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81">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81">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81">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81">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81">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81">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81">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81">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81">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81">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81">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81">
        <f t="shared" si="3830"/>
        <v>0</v>
      </c>
    </row>
    <row r="12776" spans="1:7" ht="24" customHeight="1" x14ac:dyDescent="0.2">
      <c r="A12776" s="282"/>
      <c r="B12776" s="95"/>
      <c r="C12776" s="95"/>
      <c r="D12776" s="101"/>
      <c r="E12776" s="102"/>
      <c r="F12776" s="268" t="s">
        <v>31</v>
      </c>
      <c r="G12776" s="283">
        <f>SUBTOTAL(9,G12762:G12775)</f>
        <v>0</v>
      </c>
    </row>
    <row r="12777" spans="1:7" ht="24" customHeight="1" x14ac:dyDescent="0.2">
      <c r="A12777" s="282"/>
      <c r="B12777" s="95"/>
      <c r="C12777" s="266" t="s">
        <v>605</v>
      </c>
      <c r="D12777" s="101"/>
      <c r="E12777" s="102"/>
      <c r="F12777" s="103"/>
      <c r="G12777" s="284"/>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1">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81">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81">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81">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81">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81">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81">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81">
        <f t="shared" si="3835"/>
        <v>0</v>
      </c>
    </row>
    <row r="12786" spans="1:7" ht="24" customHeight="1" x14ac:dyDescent="0.2">
      <c r="A12786" s="282"/>
      <c r="B12786" s="95"/>
      <c r="C12786" s="95"/>
      <c r="D12786" s="101"/>
      <c r="E12786" s="102"/>
      <c r="F12786" s="268" t="s">
        <v>32</v>
      </c>
      <c r="G12786" s="283">
        <f>SUBTOTAL(9,G12778:G12785)</f>
        <v>0</v>
      </c>
    </row>
    <row r="12787" spans="1:7" ht="24" customHeight="1" x14ac:dyDescent="0.2">
      <c r="A12787" s="282"/>
      <c r="B12787" s="95"/>
      <c r="C12787" s="266" t="s">
        <v>606</v>
      </c>
      <c r="D12787" s="101"/>
      <c r="E12787" s="102"/>
      <c r="F12787" s="103"/>
      <c r="G12787" s="284"/>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1">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81">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81">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81">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81">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81">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81">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81">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81">
        <f t="shared" si="3840"/>
        <v>0</v>
      </c>
    </row>
    <row r="12797" spans="1:7" ht="24" customHeight="1" x14ac:dyDescent="0.2">
      <c r="A12797" s="285"/>
      <c r="B12797" s="101"/>
      <c r="C12797" s="95"/>
      <c r="D12797" s="101"/>
      <c r="E12797" s="102"/>
      <c r="F12797" s="268" t="s">
        <v>33</v>
      </c>
      <c r="G12797" s="283">
        <f>SUBTOTAL(9,G12788:G12796)</f>
        <v>0</v>
      </c>
    </row>
    <row r="12798" spans="1:7" ht="24" customHeight="1" x14ac:dyDescent="0.2">
      <c r="A12798" s="286"/>
      <c r="B12798" s="101"/>
      <c r="C12798" s="95"/>
      <c r="D12798" s="101"/>
      <c r="E12798" s="102"/>
      <c r="F12798" s="103"/>
      <c r="G12798" s="284"/>
    </row>
    <row r="12799" spans="1:7" ht="24" customHeight="1" x14ac:dyDescent="0.2">
      <c r="A12799" s="287" t="str">
        <f>B12757</f>
        <v/>
      </c>
      <c r="B12799" s="288" t="str">
        <f>C12757</f>
        <v/>
      </c>
      <c r="C12799" s="109"/>
      <c r="D12799" s="109" t="s">
        <v>34</v>
      </c>
      <c r="E12799" s="110"/>
      <c r="F12799" s="290" t="s">
        <v>35</v>
      </c>
      <c r="G12799" s="289">
        <f>SUBTOTAL(9,G12762:G12798)</f>
        <v>0</v>
      </c>
    </row>
    <row r="12801" spans="1:7" ht="24" customHeight="1" x14ac:dyDescent="0.2">
      <c r="A12801" s="269" t="s">
        <v>37</v>
      </c>
      <c r="B12801" s="270"/>
      <c r="C12801" s="270"/>
      <c r="D12801" s="270"/>
      <c r="E12801" s="270"/>
      <c r="F12801" s="270"/>
      <c r="G12801" s="271"/>
    </row>
    <row r="12802" spans="1:7" ht="24" customHeight="1" x14ac:dyDescent="0.2">
      <c r="A12802" s="272" t="s">
        <v>602</v>
      </c>
      <c r="B12802" s="97" t="str">
        <f>Comitente</f>
        <v>CA.ME. SAN JUAN SOCIEDAD DEL ESTADO</v>
      </c>
      <c r="C12802" s="92"/>
      <c r="D12802" s="98"/>
      <c r="E12802" s="98"/>
      <c r="F12802" s="99"/>
      <c r="G12802" s="273"/>
    </row>
    <row r="12803" spans="1:7" ht="24" customHeight="1" x14ac:dyDescent="0.2">
      <c r="A12803" s="272" t="s">
        <v>603</v>
      </c>
      <c r="B12803" s="97">
        <f>Contratista</f>
        <v>0</v>
      </c>
      <c r="C12803" s="93"/>
      <c r="D12803" s="93"/>
      <c r="E12803" s="93"/>
      <c r="F12803" s="100"/>
      <c r="G12803" s="274"/>
    </row>
    <row r="12804" spans="1:7" ht="24" customHeight="1" x14ac:dyDescent="0.2">
      <c r="A12804" s="272" t="s">
        <v>24</v>
      </c>
      <c r="B12804" s="97" t="str">
        <f>Obra</f>
        <v>CIERRE PERIMETRAL - OBRA CIVIL Ca.Me. SAN JUAN S.E.</v>
      </c>
      <c r="C12804" s="93"/>
      <c r="D12804" s="93"/>
      <c r="E12804" s="93"/>
      <c r="F12804" s="100" t="s">
        <v>38</v>
      </c>
      <c r="G12804" s="275">
        <f>Fecha_Base</f>
        <v>44711</v>
      </c>
    </row>
    <row r="12805" spans="1:7" ht="24" customHeight="1" x14ac:dyDescent="0.2">
      <c r="A12805" s="276" t="s">
        <v>601</v>
      </c>
      <c r="B12805" s="94" t="str">
        <f>Ubicación</f>
        <v>DEPARTAMENTO SARMIENTO</v>
      </c>
      <c r="C12805" s="94"/>
      <c r="D12805" s="101"/>
      <c r="E12805" s="102"/>
      <c r="F12805" s="103"/>
      <c r="G12805" s="277"/>
    </row>
    <row r="12806" spans="1:7" ht="24" customHeight="1" x14ac:dyDescent="0.2">
      <c r="A12806" s="276" t="s">
        <v>39</v>
      </c>
      <c r="B12806" s="104" t="str">
        <f>IFERROR(VALUE(LEFT(B12807,FIND(".",B12807)-1)),"")</f>
        <v/>
      </c>
      <c r="C12806" s="95" t="str">
        <f>IFERROR(VLOOKUP(B12806,Tabla_CyP,2,FALSE),"")</f>
        <v/>
      </c>
      <c r="D12806" s="95"/>
      <c r="E12806" s="102"/>
      <c r="F12806" s="103"/>
      <c r="G12806" s="277"/>
    </row>
    <row r="12807" spans="1:7" ht="24" customHeight="1" x14ac:dyDescent="0.2">
      <c r="A12807" s="276" t="s">
        <v>25</v>
      </c>
      <c r="B12807" s="105" t="str">
        <f>IFERROR(VLOOKUP(COUNTIF($A$1:A12807,"ANALISIS DE PRECIOS"),Tabla_NumeroItem,2,FALSE),"")</f>
        <v/>
      </c>
      <c r="C12807" s="95" t="str">
        <f>IFERROR(VLOOKUP(B12807,Tabla_CyP,2,FALSE),"")</f>
        <v/>
      </c>
      <c r="D12807" s="101"/>
      <c r="E12807" s="102"/>
      <c r="F12807" s="100" t="s">
        <v>26</v>
      </c>
      <c r="G12807" s="278" t="str">
        <f>IFERROR(VLOOKUP(B12807,Tabla_CyP,4,FALSE),"")</f>
        <v/>
      </c>
    </row>
    <row r="12808" spans="1:7" ht="24" customHeight="1" x14ac:dyDescent="0.2">
      <c r="A12808" s="276"/>
      <c r="B12808" s="94"/>
      <c r="C12808" s="95"/>
      <c r="D12808" s="101"/>
      <c r="E12808" s="102"/>
      <c r="F12808" s="103"/>
      <c r="G12808" s="277"/>
    </row>
    <row r="12809" spans="1:7" ht="24" customHeight="1" x14ac:dyDescent="0.2">
      <c r="A12809" s="378" t="s">
        <v>507</v>
      </c>
      <c r="B12809" s="379"/>
      <c r="C12809" s="380" t="s">
        <v>0</v>
      </c>
      <c r="D12809" s="380" t="s">
        <v>27</v>
      </c>
      <c r="E12809" s="386" t="s">
        <v>28</v>
      </c>
      <c r="F12809" s="388" t="s">
        <v>29</v>
      </c>
      <c r="G12809" s="388" t="s">
        <v>30</v>
      </c>
    </row>
    <row r="12810" spans="1:7" ht="24" customHeight="1" x14ac:dyDescent="0.2">
      <c r="A12810" s="106" t="s">
        <v>508</v>
      </c>
      <c r="B12810" s="106" t="s">
        <v>509</v>
      </c>
      <c r="C12810" s="381"/>
      <c r="D12810" s="381"/>
      <c r="E12810" s="387"/>
      <c r="F12810" s="389"/>
      <c r="G12810" s="389"/>
    </row>
    <row r="12811" spans="1:7" ht="24" customHeight="1" x14ac:dyDescent="0.2">
      <c r="A12811" s="279"/>
      <c r="B12811" s="108"/>
      <c r="C12811" s="267" t="s">
        <v>604</v>
      </c>
      <c r="D12811" s="109"/>
      <c r="E12811" s="110"/>
      <c r="F12811" s="111"/>
      <c r="G12811" s="280"/>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1">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1">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81">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81">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81">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81">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81">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81">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81">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81">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81">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81">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81">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81">
        <f t="shared" si="3845"/>
        <v>0</v>
      </c>
    </row>
    <row r="12826" spans="1:7" ht="24" customHeight="1" x14ac:dyDescent="0.2">
      <c r="A12826" s="282"/>
      <c r="B12826" s="95"/>
      <c r="C12826" s="95"/>
      <c r="D12826" s="101"/>
      <c r="E12826" s="102"/>
      <c r="F12826" s="268" t="s">
        <v>31</v>
      </c>
      <c r="G12826" s="283">
        <f>SUBTOTAL(9,G12812:G12825)</f>
        <v>0</v>
      </c>
    </row>
    <row r="12827" spans="1:7" ht="24" customHeight="1" x14ac:dyDescent="0.2">
      <c r="A12827" s="282"/>
      <c r="B12827" s="95"/>
      <c r="C12827" s="266" t="s">
        <v>605</v>
      </c>
      <c r="D12827" s="101"/>
      <c r="E12827" s="102"/>
      <c r="F12827" s="103"/>
      <c r="G12827" s="284"/>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1">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81">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81">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81">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81">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81">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81">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81">
        <f t="shared" si="3850"/>
        <v>0</v>
      </c>
    </row>
    <row r="12836" spans="1:7" ht="24" customHeight="1" x14ac:dyDescent="0.2">
      <c r="A12836" s="282"/>
      <c r="B12836" s="95"/>
      <c r="C12836" s="95"/>
      <c r="D12836" s="101"/>
      <c r="E12836" s="102"/>
      <c r="F12836" s="268" t="s">
        <v>32</v>
      </c>
      <c r="G12836" s="283">
        <f>SUBTOTAL(9,G12828:G12835)</f>
        <v>0</v>
      </c>
    </row>
    <row r="12837" spans="1:7" ht="24" customHeight="1" x14ac:dyDescent="0.2">
      <c r="A12837" s="282"/>
      <c r="B12837" s="95"/>
      <c r="C12837" s="266" t="s">
        <v>606</v>
      </c>
      <c r="D12837" s="101"/>
      <c r="E12837" s="102"/>
      <c r="F12837" s="103"/>
      <c r="G12837" s="284"/>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1">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81">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81">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81">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81">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81">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81">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81">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81">
        <f t="shared" si="3855"/>
        <v>0</v>
      </c>
    </row>
    <row r="12847" spans="1:7" ht="24" customHeight="1" x14ac:dyDescent="0.2">
      <c r="A12847" s="285"/>
      <c r="B12847" s="101"/>
      <c r="C12847" s="95"/>
      <c r="D12847" s="101"/>
      <c r="E12847" s="102"/>
      <c r="F12847" s="268" t="s">
        <v>33</v>
      </c>
      <c r="G12847" s="283">
        <f>SUBTOTAL(9,G12838:G12846)</f>
        <v>0</v>
      </c>
    </row>
    <row r="12848" spans="1:7" ht="24" customHeight="1" x14ac:dyDescent="0.2">
      <c r="A12848" s="286"/>
      <c r="B12848" s="101"/>
      <c r="C12848" s="95"/>
      <c r="D12848" s="101"/>
      <c r="E12848" s="102"/>
      <c r="F12848" s="103"/>
      <c r="G12848" s="284"/>
    </row>
    <row r="12849" spans="1:7" ht="24" customHeight="1" x14ac:dyDescent="0.2">
      <c r="A12849" s="287" t="str">
        <f>B12807</f>
        <v/>
      </c>
      <c r="B12849" s="288" t="str">
        <f>C12807</f>
        <v/>
      </c>
      <c r="C12849" s="109"/>
      <c r="D12849" s="109" t="s">
        <v>34</v>
      </c>
      <c r="E12849" s="110"/>
      <c r="F12849" s="290" t="s">
        <v>35</v>
      </c>
      <c r="G12849" s="289">
        <f>SUBTOTAL(9,G12812:G12848)</f>
        <v>0</v>
      </c>
    </row>
    <row r="12851" spans="1:7" ht="24" customHeight="1" x14ac:dyDescent="0.2">
      <c r="A12851" s="269" t="s">
        <v>37</v>
      </c>
      <c r="B12851" s="270"/>
      <c r="C12851" s="270"/>
      <c r="D12851" s="270"/>
      <c r="E12851" s="270"/>
      <c r="F12851" s="270"/>
      <c r="G12851" s="271"/>
    </row>
    <row r="12852" spans="1:7" ht="24" customHeight="1" x14ac:dyDescent="0.2">
      <c r="A12852" s="272" t="s">
        <v>602</v>
      </c>
      <c r="B12852" s="97" t="str">
        <f>Comitente</f>
        <v>CA.ME. SAN JUAN SOCIEDAD DEL ESTADO</v>
      </c>
      <c r="C12852" s="92"/>
      <c r="D12852" s="98"/>
      <c r="E12852" s="98"/>
      <c r="F12852" s="99"/>
      <c r="G12852" s="273"/>
    </row>
    <row r="12853" spans="1:7" ht="24" customHeight="1" x14ac:dyDescent="0.2">
      <c r="A12853" s="272" t="s">
        <v>603</v>
      </c>
      <c r="B12853" s="97">
        <f>Contratista</f>
        <v>0</v>
      </c>
      <c r="C12853" s="93"/>
      <c r="D12853" s="93"/>
      <c r="E12853" s="93"/>
      <c r="F12853" s="100"/>
      <c r="G12853" s="274"/>
    </row>
    <row r="12854" spans="1:7" ht="24" customHeight="1" x14ac:dyDescent="0.2">
      <c r="A12854" s="272" t="s">
        <v>24</v>
      </c>
      <c r="B12854" s="97" t="str">
        <f>Obra</f>
        <v>CIERRE PERIMETRAL - OBRA CIVIL Ca.Me. SAN JUAN S.E.</v>
      </c>
      <c r="C12854" s="93"/>
      <c r="D12854" s="93"/>
      <c r="E12854" s="93"/>
      <c r="F12854" s="100" t="s">
        <v>38</v>
      </c>
      <c r="G12854" s="275">
        <f>Fecha_Base</f>
        <v>44711</v>
      </c>
    </row>
    <row r="12855" spans="1:7" ht="24" customHeight="1" x14ac:dyDescent="0.2">
      <c r="A12855" s="276" t="s">
        <v>601</v>
      </c>
      <c r="B12855" s="94" t="str">
        <f>Ubicación</f>
        <v>DEPARTAMENTO SARMIENTO</v>
      </c>
      <c r="C12855" s="94"/>
      <c r="D12855" s="101"/>
      <c r="E12855" s="102"/>
      <c r="F12855" s="103"/>
      <c r="G12855" s="277"/>
    </row>
    <row r="12856" spans="1:7" ht="24" customHeight="1" x14ac:dyDescent="0.2">
      <c r="A12856" s="276" t="s">
        <v>39</v>
      </c>
      <c r="B12856" s="104" t="str">
        <f>IFERROR(VALUE(LEFT(B12857,FIND(".",B12857)-1)),"")</f>
        <v/>
      </c>
      <c r="C12856" s="95" t="str">
        <f>IFERROR(VLOOKUP(B12856,Tabla_CyP,2,FALSE),"")</f>
        <v/>
      </c>
      <c r="D12856" s="95"/>
      <c r="E12856" s="102"/>
      <c r="F12856" s="103"/>
      <c r="G12856" s="277"/>
    </row>
    <row r="12857" spans="1:7" ht="24" customHeight="1" x14ac:dyDescent="0.2">
      <c r="A12857" s="276" t="s">
        <v>25</v>
      </c>
      <c r="B12857" s="105" t="str">
        <f>IFERROR(VLOOKUP(COUNTIF($A$1:A12857,"ANALISIS DE PRECIOS"),Tabla_NumeroItem,2,FALSE),"")</f>
        <v/>
      </c>
      <c r="C12857" s="95" t="str">
        <f>IFERROR(VLOOKUP(B12857,Tabla_CyP,2,FALSE),"")</f>
        <v/>
      </c>
      <c r="D12857" s="101"/>
      <c r="E12857" s="102"/>
      <c r="F12857" s="100" t="s">
        <v>26</v>
      </c>
      <c r="G12857" s="278" t="str">
        <f>IFERROR(VLOOKUP(B12857,Tabla_CyP,4,FALSE),"")</f>
        <v/>
      </c>
    </row>
    <row r="12858" spans="1:7" ht="24" customHeight="1" x14ac:dyDescent="0.2">
      <c r="A12858" s="276"/>
      <c r="B12858" s="94"/>
      <c r="C12858" s="95"/>
      <c r="D12858" s="101"/>
      <c r="E12858" s="102"/>
      <c r="F12858" s="103"/>
      <c r="G12858" s="277"/>
    </row>
    <row r="12859" spans="1:7" ht="24" customHeight="1" x14ac:dyDescent="0.2">
      <c r="A12859" s="378" t="s">
        <v>507</v>
      </c>
      <c r="B12859" s="379"/>
      <c r="C12859" s="380" t="s">
        <v>0</v>
      </c>
      <c r="D12859" s="380" t="s">
        <v>27</v>
      </c>
      <c r="E12859" s="386" t="s">
        <v>28</v>
      </c>
      <c r="F12859" s="388" t="s">
        <v>29</v>
      </c>
      <c r="G12859" s="388" t="s">
        <v>30</v>
      </c>
    </row>
    <row r="12860" spans="1:7" ht="24" customHeight="1" x14ac:dyDescent="0.2">
      <c r="A12860" s="106" t="s">
        <v>508</v>
      </c>
      <c r="B12860" s="106" t="s">
        <v>509</v>
      </c>
      <c r="C12860" s="381"/>
      <c r="D12860" s="381"/>
      <c r="E12860" s="387"/>
      <c r="F12860" s="389"/>
      <c r="G12860" s="389"/>
    </row>
    <row r="12861" spans="1:7" ht="24" customHeight="1" x14ac:dyDescent="0.2">
      <c r="A12861" s="279"/>
      <c r="B12861" s="108"/>
      <c r="C12861" s="267" t="s">
        <v>604</v>
      </c>
      <c r="D12861" s="109"/>
      <c r="E12861" s="110"/>
      <c r="F12861" s="111"/>
      <c r="G12861" s="280"/>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1">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1">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81">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81">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81">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81">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81">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81">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81">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81">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81">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81">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81">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81">
        <f t="shared" si="3860"/>
        <v>0</v>
      </c>
    </row>
    <row r="12876" spans="1:7" ht="24" customHeight="1" x14ac:dyDescent="0.2">
      <c r="A12876" s="282"/>
      <c r="B12876" s="95"/>
      <c r="C12876" s="95"/>
      <c r="D12876" s="101"/>
      <c r="E12876" s="102"/>
      <c r="F12876" s="268" t="s">
        <v>31</v>
      </c>
      <c r="G12876" s="283">
        <f>SUBTOTAL(9,G12862:G12875)</f>
        <v>0</v>
      </c>
    </row>
    <row r="12877" spans="1:7" ht="24" customHeight="1" x14ac:dyDescent="0.2">
      <c r="A12877" s="282"/>
      <c r="B12877" s="95"/>
      <c r="C12877" s="266" t="s">
        <v>605</v>
      </c>
      <c r="D12877" s="101"/>
      <c r="E12877" s="102"/>
      <c r="F12877" s="103"/>
      <c r="G12877" s="284"/>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1">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81">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81">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81">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81">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81">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81">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81">
        <f t="shared" si="3865"/>
        <v>0</v>
      </c>
    </row>
    <row r="12886" spans="1:7" ht="24" customHeight="1" x14ac:dyDescent="0.2">
      <c r="A12886" s="282"/>
      <c r="B12886" s="95"/>
      <c r="C12886" s="95"/>
      <c r="D12886" s="101"/>
      <c r="E12886" s="102"/>
      <c r="F12886" s="268" t="s">
        <v>32</v>
      </c>
      <c r="G12886" s="283">
        <f>SUBTOTAL(9,G12878:G12885)</f>
        <v>0</v>
      </c>
    </row>
    <row r="12887" spans="1:7" ht="24" customHeight="1" x14ac:dyDescent="0.2">
      <c r="A12887" s="282"/>
      <c r="B12887" s="95"/>
      <c r="C12887" s="266" t="s">
        <v>606</v>
      </c>
      <c r="D12887" s="101"/>
      <c r="E12887" s="102"/>
      <c r="F12887" s="103"/>
      <c r="G12887" s="284"/>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1">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81">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81">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81">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81">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81">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81">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81">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81">
        <f t="shared" si="3870"/>
        <v>0</v>
      </c>
    </row>
    <row r="12897" spans="1:7" ht="24" customHeight="1" x14ac:dyDescent="0.2">
      <c r="A12897" s="285"/>
      <c r="B12897" s="101"/>
      <c r="C12897" s="95"/>
      <c r="D12897" s="101"/>
      <c r="E12897" s="102"/>
      <c r="F12897" s="268" t="s">
        <v>33</v>
      </c>
      <c r="G12897" s="283">
        <f>SUBTOTAL(9,G12888:G12896)</f>
        <v>0</v>
      </c>
    </row>
    <row r="12898" spans="1:7" ht="24" customHeight="1" x14ac:dyDescent="0.2">
      <c r="A12898" s="286"/>
      <c r="B12898" s="101"/>
      <c r="C12898" s="95"/>
      <c r="D12898" s="101"/>
      <c r="E12898" s="102"/>
      <c r="F12898" s="103"/>
      <c r="G12898" s="284"/>
    </row>
    <row r="12899" spans="1:7" ht="24" customHeight="1" x14ac:dyDescent="0.2">
      <c r="A12899" s="287" t="str">
        <f>B12857</f>
        <v/>
      </c>
      <c r="B12899" s="288" t="str">
        <f>C12857</f>
        <v/>
      </c>
      <c r="C12899" s="109"/>
      <c r="D12899" s="109" t="s">
        <v>34</v>
      </c>
      <c r="E12899" s="110"/>
      <c r="F12899" s="290" t="s">
        <v>35</v>
      </c>
      <c r="G12899" s="289">
        <f>SUBTOTAL(9,G12862:G12898)</f>
        <v>0</v>
      </c>
    </row>
    <row r="12901" spans="1:7" ht="24" customHeight="1" x14ac:dyDescent="0.2">
      <c r="A12901" s="269" t="s">
        <v>37</v>
      </c>
      <c r="B12901" s="270"/>
      <c r="C12901" s="270"/>
      <c r="D12901" s="270"/>
      <c r="E12901" s="270"/>
      <c r="F12901" s="270"/>
      <c r="G12901" s="271"/>
    </row>
    <row r="12902" spans="1:7" ht="24" customHeight="1" x14ac:dyDescent="0.2">
      <c r="A12902" s="272" t="s">
        <v>602</v>
      </c>
      <c r="B12902" s="97" t="str">
        <f>Comitente</f>
        <v>CA.ME. SAN JUAN SOCIEDAD DEL ESTADO</v>
      </c>
      <c r="C12902" s="92"/>
      <c r="D12902" s="98"/>
      <c r="E12902" s="98"/>
      <c r="F12902" s="99"/>
      <c r="G12902" s="273"/>
    </row>
    <row r="12903" spans="1:7" ht="24" customHeight="1" x14ac:dyDescent="0.2">
      <c r="A12903" s="272" t="s">
        <v>603</v>
      </c>
      <c r="B12903" s="97">
        <f>Contratista</f>
        <v>0</v>
      </c>
      <c r="C12903" s="93"/>
      <c r="D12903" s="93"/>
      <c r="E12903" s="93"/>
      <c r="F12903" s="100"/>
      <c r="G12903" s="274"/>
    </row>
    <row r="12904" spans="1:7" ht="24" customHeight="1" x14ac:dyDescent="0.2">
      <c r="A12904" s="272" t="s">
        <v>24</v>
      </c>
      <c r="B12904" s="97" t="str">
        <f>Obra</f>
        <v>CIERRE PERIMETRAL - OBRA CIVIL Ca.Me. SAN JUAN S.E.</v>
      </c>
      <c r="C12904" s="93"/>
      <c r="D12904" s="93"/>
      <c r="E12904" s="93"/>
      <c r="F12904" s="100" t="s">
        <v>38</v>
      </c>
      <c r="G12904" s="275">
        <f>Fecha_Base</f>
        <v>44711</v>
      </c>
    </row>
    <row r="12905" spans="1:7" ht="24" customHeight="1" x14ac:dyDescent="0.2">
      <c r="A12905" s="276" t="s">
        <v>601</v>
      </c>
      <c r="B12905" s="94" t="str">
        <f>Ubicación</f>
        <v>DEPARTAMENTO SARMIENTO</v>
      </c>
      <c r="C12905" s="94"/>
      <c r="D12905" s="101"/>
      <c r="E12905" s="102"/>
      <c r="F12905" s="103"/>
      <c r="G12905" s="277"/>
    </row>
    <row r="12906" spans="1:7" ht="24" customHeight="1" x14ac:dyDescent="0.2">
      <c r="A12906" s="276" t="s">
        <v>39</v>
      </c>
      <c r="B12906" s="104" t="str">
        <f>IFERROR(VALUE(LEFT(B12907,FIND(".",B12907)-1)),"")</f>
        <v/>
      </c>
      <c r="C12906" s="95" t="str">
        <f>IFERROR(VLOOKUP(B12906,Tabla_CyP,2,FALSE),"")</f>
        <v/>
      </c>
      <c r="D12906" s="95"/>
      <c r="E12906" s="102"/>
      <c r="F12906" s="103"/>
      <c r="G12906" s="277"/>
    </row>
    <row r="12907" spans="1:7" ht="24" customHeight="1" x14ac:dyDescent="0.2">
      <c r="A12907" s="276" t="s">
        <v>25</v>
      </c>
      <c r="B12907" s="105" t="str">
        <f>IFERROR(VLOOKUP(COUNTIF($A$1:A12907,"ANALISIS DE PRECIOS"),Tabla_NumeroItem,2,FALSE),"")</f>
        <v/>
      </c>
      <c r="C12907" s="95" t="str">
        <f>IFERROR(VLOOKUP(B12907,Tabla_CyP,2,FALSE),"")</f>
        <v/>
      </c>
      <c r="D12907" s="101"/>
      <c r="E12907" s="102"/>
      <c r="F12907" s="100" t="s">
        <v>26</v>
      </c>
      <c r="G12907" s="278" t="str">
        <f>IFERROR(VLOOKUP(B12907,Tabla_CyP,4,FALSE),"")</f>
        <v/>
      </c>
    </row>
    <row r="12908" spans="1:7" ht="24" customHeight="1" x14ac:dyDescent="0.2">
      <c r="A12908" s="276"/>
      <c r="B12908" s="94"/>
      <c r="C12908" s="95"/>
      <c r="D12908" s="101"/>
      <c r="E12908" s="102"/>
      <c r="F12908" s="103"/>
      <c r="G12908" s="277"/>
    </row>
    <row r="12909" spans="1:7" ht="24" customHeight="1" x14ac:dyDescent="0.2">
      <c r="A12909" s="378" t="s">
        <v>507</v>
      </c>
      <c r="B12909" s="379"/>
      <c r="C12909" s="380" t="s">
        <v>0</v>
      </c>
      <c r="D12909" s="380" t="s">
        <v>27</v>
      </c>
      <c r="E12909" s="386" t="s">
        <v>28</v>
      </c>
      <c r="F12909" s="388" t="s">
        <v>29</v>
      </c>
      <c r="G12909" s="388" t="s">
        <v>30</v>
      </c>
    </row>
    <row r="12910" spans="1:7" ht="24" customHeight="1" x14ac:dyDescent="0.2">
      <c r="A12910" s="106" t="s">
        <v>508</v>
      </c>
      <c r="B12910" s="106" t="s">
        <v>509</v>
      </c>
      <c r="C12910" s="381"/>
      <c r="D12910" s="381"/>
      <c r="E12910" s="387"/>
      <c r="F12910" s="389"/>
      <c r="G12910" s="389"/>
    </row>
    <row r="12911" spans="1:7" ht="24" customHeight="1" x14ac:dyDescent="0.2">
      <c r="A12911" s="279"/>
      <c r="B12911" s="108"/>
      <c r="C12911" s="267" t="s">
        <v>604</v>
      </c>
      <c r="D12911" s="109"/>
      <c r="E12911" s="110"/>
      <c r="F12911" s="111"/>
      <c r="G12911" s="280"/>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1">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1">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81">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81">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81">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81">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81">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81">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81">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81">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81">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81">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81">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81">
        <f t="shared" si="3875"/>
        <v>0</v>
      </c>
    </row>
    <row r="12926" spans="1:7" ht="24" customHeight="1" x14ac:dyDescent="0.2">
      <c r="A12926" s="282"/>
      <c r="B12926" s="95"/>
      <c r="C12926" s="95"/>
      <c r="D12926" s="101"/>
      <c r="E12926" s="102"/>
      <c r="F12926" s="268" t="s">
        <v>31</v>
      </c>
      <c r="G12926" s="283">
        <f>SUBTOTAL(9,G12912:G12925)</f>
        <v>0</v>
      </c>
    </row>
    <row r="12927" spans="1:7" ht="24" customHeight="1" x14ac:dyDescent="0.2">
      <c r="A12927" s="282"/>
      <c r="B12927" s="95"/>
      <c r="C12927" s="266" t="s">
        <v>605</v>
      </c>
      <c r="D12927" s="101"/>
      <c r="E12927" s="102"/>
      <c r="F12927" s="103"/>
      <c r="G12927" s="284"/>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1">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81">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81">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81">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81">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81">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81">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81">
        <f t="shared" si="3880"/>
        <v>0</v>
      </c>
    </row>
    <row r="12936" spans="1:7" ht="24" customHeight="1" x14ac:dyDescent="0.2">
      <c r="A12936" s="282"/>
      <c r="B12936" s="95"/>
      <c r="C12936" s="95"/>
      <c r="D12936" s="101"/>
      <c r="E12936" s="102"/>
      <c r="F12936" s="268" t="s">
        <v>32</v>
      </c>
      <c r="G12936" s="283">
        <f>SUBTOTAL(9,G12928:G12935)</f>
        <v>0</v>
      </c>
    </row>
    <row r="12937" spans="1:7" ht="24" customHeight="1" x14ac:dyDescent="0.2">
      <c r="A12937" s="282"/>
      <c r="B12937" s="95"/>
      <c r="C12937" s="266" t="s">
        <v>606</v>
      </c>
      <c r="D12937" s="101"/>
      <c r="E12937" s="102"/>
      <c r="F12937" s="103"/>
      <c r="G12937" s="284"/>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1">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81">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81">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81">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81">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81">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81">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81">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81">
        <f t="shared" si="3885"/>
        <v>0</v>
      </c>
    </row>
    <row r="12947" spans="1:7" ht="24" customHeight="1" x14ac:dyDescent="0.2">
      <c r="A12947" s="285"/>
      <c r="B12947" s="101"/>
      <c r="C12947" s="95"/>
      <c r="D12947" s="101"/>
      <c r="E12947" s="102"/>
      <c r="F12947" s="268" t="s">
        <v>33</v>
      </c>
      <c r="G12947" s="283">
        <f>SUBTOTAL(9,G12938:G12946)</f>
        <v>0</v>
      </c>
    </row>
    <row r="12948" spans="1:7" ht="24" customHeight="1" x14ac:dyDescent="0.2">
      <c r="A12948" s="286"/>
      <c r="B12948" s="101"/>
      <c r="C12948" s="95"/>
      <c r="D12948" s="101"/>
      <c r="E12948" s="102"/>
      <c r="F12948" s="103"/>
      <c r="G12948" s="284"/>
    </row>
    <row r="12949" spans="1:7" ht="24" customHeight="1" x14ac:dyDescent="0.2">
      <c r="A12949" s="287" t="str">
        <f>B12907</f>
        <v/>
      </c>
      <c r="B12949" s="288" t="str">
        <f>C12907</f>
        <v/>
      </c>
      <c r="C12949" s="109"/>
      <c r="D12949" s="109" t="s">
        <v>34</v>
      </c>
      <c r="E12949" s="110"/>
      <c r="F12949" s="290" t="s">
        <v>35</v>
      </c>
      <c r="G12949" s="289">
        <f>SUBTOTAL(9,G12912:G12948)</f>
        <v>0</v>
      </c>
    </row>
    <row r="12951" spans="1:7" ht="24" customHeight="1" x14ac:dyDescent="0.2">
      <c r="A12951" s="269" t="s">
        <v>37</v>
      </c>
      <c r="B12951" s="270"/>
      <c r="C12951" s="270"/>
      <c r="D12951" s="270"/>
      <c r="E12951" s="270"/>
      <c r="F12951" s="270"/>
      <c r="G12951" s="271"/>
    </row>
    <row r="12952" spans="1:7" ht="24" customHeight="1" x14ac:dyDescent="0.2">
      <c r="A12952" s="272" t="s">
        <v>602</v>
      </c>
      <c r="B12952" s="97" t="str">
        <f>Comitente</f>
        <v>CA.ME. SAN JUAN SOCIEDAD DEL ESTADO</v>
      </c>
      <c r="C12952" s="92"/>
      <c r="D12952" s="98"/>
      <c r="E12952" s="98"/>
      <c r="F12952" s="99"/>
      <c r="G12952" s="273"/>
    </row>
    <row r="12953" spans="1:7" ht="24" customHeight="1" x14ac:dyDescent="0.2">
      <c r="A12953" s="272" t="s">
        <v>603</v>
      </c>
      <c r="B12953" s="97">
        <f>Contratista</f>
        <v>0</v>
      </c>
      <c r="C12953" s="93"/>
      <c r="D12953" s="93"/>
      <c r="E12953" s="93"/>
      <c r="F12953" s="100"/>
      <c r="G12953" s="274"/>
    </row>
    <row r="12954" spans="1:7" ht="24" customHeight="1" x14ac:dyDescent="0.2">
      <c r="A12954" s="272" t="s">
        <v>24</v>
      </c>
      <c r="B12954" s="97" t="str">
        <f>Obra</f>
        <v>CIERRE PERIMETRAL - OBRA CIVIL Ca.Me. SAN JUAN S.E.</v>
      </c>
      <c r="C12954" s="93"/>
      <c r="D12954" s="93"/>
      <c r="E12954" s="93"/>
      <c r="F12954" s="100" t="s">
        <v>38</v>
      </c>
      <c r="G12954" s="275">
        <f>Fecha_Base</f>
        <v>44711</v>
      </c>
    </row>
    <row r="12955" spans="1:7" ht="24" customHeight="1" x14ac:dyDescent="0.2">
      <c r="A12955" s="276" t="s">
        <v>601</v>
      </c>
      <c r="B12955" s="94" t="str">
        <f>Ubicación</f>
        <v>DEPARTAMENTO SARMIENTO</v>
      </c>
      <c r="C12955" s="94"/>
      <c r="D12955" s="101"/>
      <c r="E12955" s="102"/>
      <c r="F12955" s="103"/>
      <c r="G12955" s="277"/>
    </row>
    <row r="12956" spans="1:7" ht="24" customHeight="1" x14ac:dyDescent="0.2">
      <c r="A12956" s="276" t="s">
        <v>39</v>
      </c>
      <c r="B12956" s="104" t="str">
        <f>IFERROR(VALUE(LEFT(B12957,FIND(".",B12957)-1)),"")</f>
        <v/>
      </c>
      <c r="C12956" s="95" t="str">
        <f>IFERROR(VLOOKUP(B12956,Tabla_CyP,2,FALSE),"")</f>
        <v/>
      </c>
      <c r="D12956" s="95"/>
      <c r="E12956" s="102"/>
      <c r="F12956" s="103"/>
      <c r="G12956" s="277"/>
    </row>
    <row r="12957" spans="1:7" ht="24" customHeight="1" x14ac:dyDescent="0.2">
      <c r="A12957" s="276" t="s">
        <v>25</v>
      </c>
      <c r="B12957" s="105" t="str">
        <f>IFERROR(VLOOKUP(COUNTIF($A$1:A12957,"ANALISIS DE PRECIOS"),Tabla_NumeroItem,2,FALSE),"")</f>
        <v/>
      </c>
      <c r="C12957" s="95" t="str">
        <f>IFERROR(VLOOKUP(B12957,Tabla_CyP,2,FALSE),"")</f>
        <v/>
      </c>
      <c r="D12957" s="101"/>
      <c r="E12957" s="102"/>
      <c r="F12957" s="100" t="s">
        <v>26</v>
      </c>
      <c r="G12957" s="278" t="str">
        <f>IFERROR(VLOOKUP(B12957,Tabla_CyP,4,FALSE),"")</f>
        <v/>
      </c>
    </row>
    <row r="12958" spans="1:7" ht="24" customHeight="1" x14ac:dyDescent="0.2">
      <c r="A12958" s="276"/>
      <c r="B12958" s="94"/>
      <c r="C12958" s="95"/>
      <c r="D12958" s="101"/>
      <c r="E12958" s="102"/>
      <c r="F12958" s="103"/>
      <c r="G12958" s="277"/>
    </row>
    <row r="12959" spans="1:7" ht="24" customHeight="1" x14ac:dyDescent="0.2">
      <c r="A12959" s="378" t="s">
        <v>507</v>
      </c>
      <c r="B12959" s="379"/>
      <c r="C12959" s="380" t="s">
        <v>0</v>
      </c>
      <c r="D12959" s="380" t="s">
        <v>27</v>
      </c>
      <c r="E12959" s="386" t="s">
        <v>28</v>
      </c>
      <c r="F12959" s="388" t="s">
        <v>29</v>
      </c>
      <c r="G12959" s="388" t="s">
        <v>30</v>
      </c>
    </row>
    <row r="12960" spans="1:7" ht="24" customHeight="1" x14ac:dyDescent="0.2">
      <c r="A12960" s="106" t="s">
        <v>508</v>
      </c>
      <c r="B12960" s="106" t="s">
        <v>509</v>
      </c>
      <c r="C12960" s="381"/>
      <c r="D12960" s="381"/>
      <c r="E12960" s="387"/>
      <c r="F12960" s="389"/>
      <c r="G12960" s="389"/>
    </row>
    <row r="12961" spans="1:7" ht="24" customHeight="1" x14ac:dyDescent="0.2">
      <c r="A12961" s="279"/>
      <c r="B12961" s="108"/>
      <c r="C12961" s="267" t="s">
        <v>604</v>
      </c>
      <c r="D12961" s="109"/>
      <c r="E12961" s="110"/>
      <c r="F12961" s="111"/>
      <c r="G12961" s="280"/>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1">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1">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81">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81">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81">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81">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81">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81">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81">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81">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81">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81">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81">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81">
        <f t="shared" si="3890"/>
        <v>0</v>
      </c>
    </row>
    <row r="12976" spans="1:7" ht="24" customHeight="1" x14ac:dyDescent="0.2">
      <c r="A12976" s="282"/>
      <c r="B12976" s="95"/>
      <c r="C12976" s="95"/>
      <c r="D12976" s="101"/>
      <c r="E12976" s="102"/>
      <c r="F12976" s="268" t="s">
        <v>31</v>
      </c>
      <c r="G12976" s="283">
        <f>SUBTOTAL(9,G12962:G12975)</f>
        <v>0</v>
      </c>
    </row>
    <row r="12977" spans="1:7" ht="24" customHeight="1" x14ac:dyDescent="0.2">
      <c r="A12977" s="282"/>
      <c r="B12977" s="95"/>
      <c r="C12977" s="266" t="s">
        <v>605</v>
      </c>
      <c r="D12977" s="101"/>
      <c r="E12977" s="102"/>
      <c r="F12977" s="103"/>
      <c r="G12977" s="284"/>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1">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81">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81">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81">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81">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81">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81">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81">
        <f t="shared" si="3895"/>
        <v>0</v>
      </c>
    </row>
    <row r="12986" spans="1:7" ht="24" customHeight="1" x14ac:dyDescent="0.2">
      <c r="A12986" s="282"/>
      <c r="B12986" s="95"/>
      <c r="C12986" s="95"/>
      <c r="D12986" s="101"/>
      <c r="E12986" s="102"/>
      <c r="F12986" s="268" t="s">
        <v>32</v>
      </c>
      <c r="G12986" s="283">
        <f>SUBTOTAL(9,G12978:G12985)</f>
        <v>0</v>
      </c>
    </row>
    <row r="12987" spans="1:7" ht="24" customHeight="1" x14ac:dyDescent="0.2">
      <c r="A12987" s="282"/>
      <c r="B12987" s="95"/>
      <c r="C12987" s="266" t="s">
        <v>606</v>
      </c>
      <c r="D12987" s="101"/>
      <c r="E12987" s="102"/>
      <c r="F12987" s="103"/>
      <c r="G12987" s="284"/>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1">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81">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81">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81">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81">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81">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81">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81">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81">
        <f t="shared" si="3900"/>
        <v>0</v>
      </c>
    </row>
    <row r="12997" spans="1:7" ht="24" customHeight="1" x14ac:dyDescent="0.2">
      <c r="A12997" s="285"/>
      <c r="B12997" s="101"/>
      <c r="C12997" s="95"/>
      <c r="D12997" s="101"/>
      <c r="E12997" s="102"/>
      <c r="F12997" s="268" t="s">
        <v>33</v>
      </c>
      <c r="G12997" s="283">
        <f>SUBTOTAL(9,G12988:G12996)</f>
        <v>0</v>
      </c>
    </row>
    <row r="12998" spans="1:7" ht="24" customHeight="1" x14ac:dyDescent="0.2">
      <c r="A12998" s="286"/>
      <c r="B12998" s="101"/>
      <c r="C12998" s="95"/>
      <c r="D12998" s="101"/>
      <c r="E12998" s="102"/>
      <c r="F12998" s="103"/>
      <c r="G12998" s="284"/>
    </row>
    <row r="12999" spans="1:7" ht="24" customHeight="1" x14ac:dyDescent="0.2">
      <c r="A12999" s="287" t="str">
        <f>B12957</f>
        <v/>
      </c>
      <c r="B12999" s="288" t="str">
        <f>C12957</f>
        <v/>
      </c>
      <c r="C12999" s="109"/>
      <c r="D12999" s="109" t="s">
        <v>34</v>
      </c>
      <c r="E12999" s="110"/>
      <c r="F12999" s="290" t="s">
        <v>35</v>
      </c>
      <c r="G12999" s="289">
        <f>SUBTOTAL(9,G12962:G12998)</f>
        <v>0</v>
      </c>
    </row>
    <row r="13001" spans="1:7" ht="24" customHeight="1" x14ac:dyDescent="0.2">
      <c r="A13001" s="269" t="s">
        <v>37</v>
      </c>
      <c r="B13001" s="270"/>
      <c r="C13001" s="270"/>
      <c r="D13001" s="270"/>
      <c r="E13001" s="270"/>
      <c r="F13001" s="270"/>
      <c r="G13001" s="271"/>
    </row>
    <row r="13002" spans="1:7" ht="24" customHeight="1" x14ac:dyDescent="0.2">
      <c r="A13002" s="272" t="s">
        <v>602</v>
      </c>
      <c r="B13002" s="97" t="str">
        <f>Comitente</f>
        <v>CA.ME. SAN JUAN SOCIEDAD DEL ESTADO</v>
      </c>
      <c r="C13002" s="92"/>
      <c r="D13002" s="98"/>
      <c r="E13002" s="98"/>
      <c r="F13002" s="99"/>
      <c r="G13002" s="273"/>
    </row>
    <row r="13003" spans="1:7" ht="24" customHeight="1" x14ac:dyDescent="0.2">
      <c r="A13003" s="272" t="s">
        <v>603</v>
      </c>
      <c r="B13003" s="97">
        <f>Contratista</f>
        <v>0</v>
      </c>
      <c r="C13003" s="93"/>
      <c r="D13003" s="93"/>
      <c r="E13003" s="93"/>
      <c r="F13003" s="100"/>
      <c r="G13003" s="274"/>
    </row>
    <row r="13004" spans="1:7" ht="24" customHeight="1" x14ac:dyDescent="0.2">
      <c r="A13004" s="272" t="s">
        <v>24</v>
      </c>
      <c r="B13004" s="97" t="str">
        <f>Obra</f>
        <v>CIERRE PERIMETRAL - OBRA CIVIL Ca.Me. SAN JUAN S.E.</v>
      </c>
      <c r="C13004" s="93"/>
      <c r="D13004" s="93"/>
      <c r="E13004" s="93"/>
      <c r="F13004" s="100" t="s">
        <v>38</v>
      </c>
      <c r="G13004" s="275">
        <f>Fecha_Base</f>
        <v>44711</v>
      </c>
    </row>
    <row r="13005" spans="1:7" ht="24" customHeight="1" x14ac:dyDescent="0.2">
      <c r="A13005" s="276" t="s">
        <v>601</v>
      </c>
      <c r="B13005" s="94" t="str">
        <f>Ubicación</f>
        <v>DEPARTAMENTO SARMIENTO</v>
      </c>
      <c r="C13005" s="94"/>
      <c r="D13005" s="101"/>
      <c r="E13005" s="102"/>
      <c r="F13005" s="103"/>
      <c r="G13005" s="277"/>
    </row>
    <row r="13006" spans="1:7" ht="24" customHeight="1" x14ac:dyDescent="0.2">
      <c r="A13006" s="276" t="s">
        <v>39</v>
      </c>
      <c r="B13006" s="104" t="str">
        <f>IFERROR(VALUE(LEFT(B13007,FIND(".",B13007)-1)),"")</f>
        <v/>
      </c>
      <c r="C13006" s="95" t="str">
        <f>IFERROR(VLOOKUP(B13006,Tabla_CyP,2,FALSE),"")</f>
        <v/>
      </c>
      <c r="D13006" s="95"/>
      <c r="E13006" s="102"/>
      <c r="F13006" s="103"/>
      <c r="G13006" s="277"/>
    </row>
    <row r="13007" spans="1:7" ht="24" customHeight="1" x14ac:dyDescent="0.2">
      <c r="A13007" s="276" t="s">
        <v>25</v>
      </c>
      <c r="B13007" s="105" t="str">
        <f>IFERROR(VLOOKUP(COUNTIF($A$1:A13007,"ANALISIS DE PRECIOS"),Tabla_NumeroItem,2,FALSE),"")</f>
        <v/>
      </c>
      <c r="C13007" s="95" t="str">
        <f>IFERROR(VLOOKUP(B13007,Tabla_CyP,2,FALSE),"")</f>
        <v/>
      </c>
      <c r="D13007" s="101"/>
      <c r="E13007" s="102"/>
      <c r="F13007" s="100" t="s">
        <v>26</v>
      </c>
      <c r="G13007" s="278" t="str">
        <f>IFERROR(VLOOKUP(B13007,Tabla_CyP,4,FALSE),"")</f>
        <v/>
      </c>
    </row>
    <row r="13008" spans="1:7" ht="24" customHeight="1" x14ac:dyDescent="0.2">
      <c r="A13008" s="276"/>
      <c r="B13008" s="94"/>
      <c r="C13008" s="95"/>
      <c r="D13008" s="101"/>
      <c r="E13008" s="102"/>
      <c r="F13008" s="103"/>
      <c r="G13008" s="277"/>
    </row>
    <row r="13009" spans="1:7" ht="24" customHeight="1" x14ac:dyDescent="0.2">
      <c r="A13009" s="378" t="s">
        <v>507</v>
      </c>
      <c r="B13009" s="379"/>
      <c r="C13009" s="380" t="s">
        <v>0</v>
      </c>
      <c r="D13009" s="380" t="s">
        <v>27</v>
      </c>
      <c r="E13009" s="386" t="s">
        <v>28</v>
      </c>
      <c r="F13009" s="388" t="s">
        <v>29</v>
      </c>
      <c r="G13009" s="388" t="s">
        <v>30</v>
      </c>
    </row>
    <row r="13010" spans="1:7" ht="24" customHeight="1" x14ac:dyDescent="0.2">
      <c r="A13010" s="106" t="s">
        <v>508</v>
      </c>
      <c r="B13010" s="106" t="s">
        <v>509</v>
      </c>
      <c r="C13010" s="381"/>
      <c r="D13010" s="381"/>
      <c r="E13010" s="387"/>
      <c r="F13010" s="389"/>
      <c r="G13010" s="389"/>
    </row>
    <row r="13011" spans="1:7" ht="24" customHeight="1" x14ac:dyDescent="0.2">
      <c r="A13011" s="279"/>
      <c r="B13011" s="108"/>
      <c r="C13011" s="267" t="s">
        <v>604</v>
      </c>
      <c r="D13011" s="109"/>
      <c r="E13011" s="110"/>
      <c r="F13011" s="111"/>
      <c r="G13011" s="280"/>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1">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1">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81">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81">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81">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81">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81">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81">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81">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81">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81">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81">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81">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81">
        <f t="shared" si="3905"/>
        <v>0</v>
      </c>
    </row>
    <row r="13026" spans="1:7" ht="24" customHeight="1" x14ac:dyDescent="0.2">
      <c r="A13026" s="282"/>
      <c r="B13026" s="95"/>
      <c r="C13026" s="95"/>
      <c r="D13026" s="101"/>
      <c r="E13026" s="102"/>
      <c r="F13026" s="268" t="s">
        <v>31</v>
      </c>
      <c r="G13026" s="283">
        <f>SUBTOTAL(9,G13012:G13025)</f>
        <v>0</v>
      </c>
    </row>
    <row r="13027" spans="1:7" ht="24" customHeight="1" x14ac:dyDescent="0.2">
      <c r="A13027" s="282"/>
      <c r="B13027" s="95"/>
      <c r="C13027" s="266" t="s">
        <v>605</v>
      </c>
      <c r="D13027" s="101"/>
      <c r="E13027" s="102"/>
      <c r="F13027" s="103"/>
      <c r="G13027" s="284"/>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1">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81">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81">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81">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81">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81">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81">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81">
        <f t="shared" si="3910"/>
        <v>0</v>
      </c>
    </row>
    <row r="13036" spans="1:7" ht="24" customHeight="1" x14ac:dyDescent="0.2">
      <c r="A13036" s="282"/>
      <c r="B13036" s="95"/>
      <c r="C13036" s="95"/>
      <c r="D13036" s="101"/>
      <c r="E13036" s="102"/>
      <c r="F13036" s="268" t="s">
        <v>32</v>
      </c>
      <c r="G13036" s="283">
        <f>SUBTOTAL(9,G13028:G13035)</f>
        <v>0</v>
      </c>
    </row>
    <row r="13037" spans="1:7" ht="24" customHeight="1" x14ac:dyDescent="0.2">
      <c r="A13037" s="282"/>
      <c r="B13037" s="95"/>
      <c r="C13037" s="266" t="s">
        <v>606</v>
      </c>
      <c r="D13037" s="101"/>
      <c r="E13037" s="102"/>
      <c r="F13037" s="103"/>
      <c r="G13037" s="284"/>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1">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81">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81">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81">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81">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81">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81">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81">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81">
        <f t="shared" si="3915"/>
        <v>0</v>
      </c>
    </row>
    <row r="13047" spans="1:7" ht="24" customHeight="1" x14ac:dyDescent="0.2">
      <c r="A13047" s="285"/>
      <c r="B13047" s="101"/>
      <c r="C13047" s="95"/>
      <c r="D13047" s="101"/>
      <c r="E13047" s="102"/>
      <c r="F13047" s="268" t="s">
        <v>33</v>
      </c>
      <c r="G13047" s="283">
        <f>SUBTOTAL(9,G13038:G13046)</f>
        <v>0</v>
      </c>
    </row>
    <row r="13048" spans="1:7" ht="24" customHeight="1" x14ac:dyDescent="0.2">
      <c r="A13048" s="286"/>
      <c r="B13048" s="101"/>
      <c r="C13048" s="95"/>
      <c r="D13048" s="101"/>
      <c r="E13048" s="102"/>
      <c r="F13048" s="103"/>
      <c r="G13048" s="284"/>
    </row>
    <row r="13049" spans="1:7" ht="24" customHeight="1" x14ac:dyDescent="0.2">
      <c r="A13049" s="287" t="str">
        <f>B13007</f>
        <v/>
      </c>
      <c r="B13049" s="288" t="str">
        <f>C13007</f>
        <v/>
      </c>
      <c r="C13049" s="109"/>
      <c r="D13049" s="109" t="s">
        <v>34</v>
      </c>
      <c r="E13049" s="110"/>
      <c r="F13049" s="290" t="s">
        <v>35</v>
      </c>
      <c r="G13049" s="289">
        <f>SUBTOTAL(9,G13012:G13048)</f>
        <v>0</v>
      </c>
    </row>
    <row r="13051" spans="1:7" ht="24" customHeight="1" x14ac:dyDescent="0.2">
      <c r="A13051" s="269" t="s">
        <v>37</v>
      </c>
      <c r="B13051" s="270"/>
      <c r="C13051" s="270"/>
      <c r="D13051" s="270"/>
      <c r="E13051" s="270"/>
      <c r="F13051" s="270"/>
      <c r="G13051" s="271"/>
    </row>
    <row r="13052" spans="1:7" ht="24" customHeight="1" x14ac:dyDescent="0.2">
      <c r="A13052" s="272" t="s">
        <v>602</v>
      </c>
      <c r="B13052" s="97" t="str">
        <f>Comitente</f>
        <v>CA.ME. SAN JUAN SOCIEDAD DEL ESTADO</v>
      </c>
      <c r="C13052" s="92"/>
      <c r="D13052" s="98"/>
      <c r="E13052" s="98"/>
      <c r="F13052" s="99"/>
      <c r="G13052" s="273"/>
    </row>
    <row r="13053" spans="1:7" ht="24" customHeight="1" x14ac:dyDescent="0.2">
      <c r="A13053" s="272" t="s">
        <v>603</v>
      </c>
      <c r="B13053" s="97">
        <f>Contratista</f>
        <v>0</v>
      </c>
      <c r="C13053" s="93"/>
      <c r="D13053" s="93"/>
      <c r="E13053" s="93"/>
      <c r="F13053" s="100"/>
      <c r="G13053" s="274"/>
    </row>
    <row r="13054" spans="1:7" ht="24" customHeight="1" x14ac:dyDescent="0.2">
      <c r="A13054" s="272" t="s">
        <v>24</v>
      </c>
      <c r="B13054" s="97" t="str">
        <f>Obra</f>
        <v>CIERRE PERIMETRAL - OBRA CIVIL Ca.Me. SAN JUAN S.E.</v>
      </c>
      <c r="C13054" s="93"/>
      <c r="D13054" s="93"/>
      <c r="E13054" s="93"/>
      <c r="F13054" s="100" t="s">
        <v>38</v>
      </c>
      <c r="G13054" s="275">
        <f>Fecha_Base</f>
        <v>44711</v>
      </c>
    </row>
    <row r="13055" spans="1:7" ht="24" customHeight="1" x14ac:dyDescent="0.2">
      <c r="A13055" s="276" t="s">
        <v>601</v>
      </c>
      <c r="B13055" s="94" t="str">
        <f>Ubicación</f>
        <v>DEPARTAMENTO SARMIENTO</v>
      </c>
      <c r="C13055" s="94"/>
      <c r="D13055" s="101"/>
      <c r="E13055" s="102"/>
      <c r="F13055" s="103"/>
      <c r="G13055" s="277"/>
    </row>
    <row r="13056" spans="1:7" ht="24" customHeight="1" x14ac:dyDescent="0.2">
      <c r="A13056" s="276" t="s">
        <v>39</v>
      </c>
      <c r="B13056" s="104" t="str">
        <f>IFERROR(VALUE(LEFT(B13057,FIND(".",B13057)-1)),"")</f>
        <v/>
      </c>
      <c r="C13056" s="95" t="str">
        <f>IFERROR(VLOOKUP(B13056,Tabla_CyP,2,FALSE),"")</f>
        <v/>
      </c>
      <c r="D13056" s="95"/>
      <c r="E13056" s="102"/>
      <c r="F13056" s="103"/>
      <c r="G13056" s="277"/>
    </row>
    <row r="13057" spans="1:7" ht="24" customHeight="1" x14ac:dyDescent="0.2">
      <c r="A13057" s="276" t="s">
        <v>25</v>
      </c>
      <c r="B13057" s="105" t="str">
        <f>IFERROR(VLOOKUP(COUNTIF($A$1:A13057,"ANALISIS DE PRECIOS"),Tabla_NumeroItem,2,FALSE),"")</f>
        <v/>
      </c>
      <c r="C13057" s="95" t="str">
        <f>IFERROR(VLOOKUP(B13057,Tabla_CyP,2,FALSE),"")</f>
        <v/>
      </c>
      <c r="D13057" s="101"/>
      <c r="E13057" s="102"/>
      <c r="F13057" s="100" t="s">
        <v>26</v>
      </c>
      <c r="G13057" s="278" t="str">
        <f>IFERROR(VLOOKUP(B13057,Tabla_CyP,4,FALSE),"")</f>
        <v/>
      </c>
    </row>
    <row r="13058" spans="1:7" ht="24" customHeight="1" x14ac:dyDescent="0.2">
      <c r="A13058" s="276"/>
      <c r="B13058" s="94"/>
      <c r="C13058" s="95"/>
      <c r="D13058" s="101"/>
      <c r="E13058" s="102"/>
      <c r="F13058" s="103"/>
      <c r="G13058" s="277"/>
    </row>
    <row r="13059" spans="1:7" ht="24" customHeight="1" x14ac:dyDescent="0.2">
      <c r="A13059" s="378" t="s">
        <v>507</v>
      </c>
      <c r="B13059" s="379"/>
      <c r="C13059" s="380" t="s">
        <v>0</v>
      </c>
      <c r="D13059" s="380" t="s">
        <v>27</v>
      </c>
      <c r="E13059" s="386" t="s">
        <v>28</v>
      </c>
      <c r="F13059" s="388" t="s">
        <v>29</v>
      </c>
      <c r="G13059" s="388" t="s">
        <v>30</v>
      </c>
    </row>
    <row r="13060" spans="1:7" ht="24" customHeight="1" x14ac:dyDescent="0.2">
      <c r="A13060" s="106" t="s">
        <v>508</v>
      </c>
      <c r="B13060" s="106" t="s">
        <v>509</v>
      </c>
      <c r="C13060" s="381"/>
      <c r="D13060" s="381"/>
      <c r="E13060" s="387"/>
      <c r="F13060" s="389"/>
      <c r="G13060" s="389"/>
    </row>
    <row r="13061" spans="1:7" ht="24" customHeight="1" x14ac:dyDescent="0.2">
      <c r="A13061" s="279"/>
      <c r="B13061" s="108"/>
      <c r="C13061" s="267" t="s">
        <v>604</v>
      </c>
      <c r="D13061" s="109"/>
      <c r="E13061" s="110"/>
      <c r="F13061" s="111"/>
      <c r="G13061" s="280"/>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1">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1">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81">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81">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81">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81">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81">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81">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81">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81">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81">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81">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81">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81">
        <f t="shared" si="3920"/>
        <v>0</v>
      </c>
    </row>
    <row r="13076" spans="1:7" ht="24" customHeight="1" x14ac:dyDescent="0.2">
      <c r="A13076" s="282"/>
      <c r="B13076" s="95"/>
      <c r="C13076" s="95"/>
      <c r="D13076" s="101"/>
      <c r="E13076" s="102"/>
      <c r="F13076" s="268" t="s">
        <v>31</v>
      </c>
      <c r="G13076" s="283">
        <f>SUBTOTAL(9,G13062:G13075)</f>
        <v>0</v>
      </c>
    </row>
    <row r="13077" spans="1:7" ht="24" customHeight="1" x14ac:dyDescent="0.2">
      <c r="A13077" s="282"/>
      <c r="B13077" s="95"/>
      <c r="C13077" s="266" t="s">
        <v>605</v>
      </c>
      <c r="D13077" s="101"/>
      <c r="E13077" s="102"/>
      <c r="F13077" s="103"/>
      <c r="G13077" s="284"/>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1">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81">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81">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81">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81">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81">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81">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81">
        <f t="shared" si="3925"/>
        <v>0</v>
      </c>
    </row>
    <row r="13086" spans="1:7" ht="24" customHeight="1" x14ac:dyDescent="0.2">
      <c r="A13086" s="282"/>
      <c r="B13086" s="95"/>
      <c r="C13086" s="95"/>
      <c r="D13086" s="101"/>
      <c r="E13086" s="102"/>
      <c r="F13086" s="268" t="s">
        <v>32</v>
      </c>
      <c r="G13086" s="283">
        <f>SUBTOTAL(9,G13078:G13085)</f>
        <v>0</v>
      </c>
    </row>
    <row r="13087" spans="1:7" ht="24" customHeight="1" x14ac:dyDescent="0.2">
      <c r="A13087" s="282"/>
      <c r="B13087" s="95"/>
      <c r="C13087" s="266" t="s">
        <v>606</v>
      </c>
      <c r="D13087" s="101"/>
      <c r="E13087" s="102"/>
      <c r="F13087" s="103"/>
      <c r="G13087" s="284"/>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1">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81">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81">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81">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81">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81">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81">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81">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81">
        <f t="shared" si="3930"/>
        <v>0</v>
      </c>
    </row>
    <row r="13097" spans="1:7" ht="24" customHeight="1" x14ac:dyDescent="0.2">
      <c r="A13097" s="285"/>
      <c r="B13097" s="101"/>
      <c r="C13097" s="95"/>
      <c r="D13097" s="101"/>
      <c r="E13097" s="102"/>
      <c r="F13097" s="268" t="s">
        <v>33</v>
      </c>
      <c r="G13097" s="283">
        <f>SUBTOTAL(9,G13088:G13096)</f>
        <v>0</v>
      </c>
    </row>
    <row r="13098" spans="1:7" ht="24" customHeight="1" x14ac:dyDescent="0.2">
      <c r="A13098" s="286"/>
      <c r="B13098" s="101"/>
      <c r="C13098" s="95"/>
      <c r="D13098" s="101"/>
      <c r="E13098" s="102"/>
      <c r="F13098" s="103"/>
      <c r="G13098" s="284"/>
    </row>
    <row r="13099" spans="1:7" ht="24" customHeight="1" x14ac:dyDescent="0.2">
      <c r="A13099" s="287" t="str">
        <f>B13057</f>
        <v/>
      </c>
      <c r="B13099" s="288" t="str">
        <f>C13057</f>
        <v/>
      </c>
      <c r="C13099" s="109"/>
      <c r="D13099" s="109" t="s">
        <v>34</v>
      </c>
      <c r="E13099" s="110"/>
      <c r="F13099" s="290" t="s">
        <v>35</v>
      </c>
      <c r="G13099" s="289">
        <f>SUBTOTAL(9,G13062:G13098)</f>
        <v>0</v>
      </c>
    </row>
    <row r="13101" spans="1:7" ht="24" customHeight="1" x14ac:dyDescent="0.2">
      <c r="A13101" s="269" t="s">
        <v>37</v>
      </c>
      <c r="B13101" s="270"/>
      <c r="C13101" s="270"/>
      <c r="D13101" s="270"/>
      <c r="E13101" s="270"/>
      <c r="F13101" s="270"/>
      <c r="G13101" s="271"/>
    </row>
    <row r="13102" spans="1:7" ht="24" customHeight="1" x14ac:dyDescent="0.2">
      <c r="A13102" s="272" t="s">
        <v>602</v>
      </c>
      <c r="B13102" s="97" t="str">
        <f>Comitente</f>
        <v>CA.ME. SAN JUAN SOCIEDAD DEL ESTADO</v>
      </c>
      <c r="C13102" s="92"/>
      <c r="D13102" s="98"/>
      <c r="E13102" s="98"/>
      <c r="F13102" s="99"/>
      <c r="G13102" s="273"/>
    </row>
    <row r="13103" spans="1:7" ht="24" customHeight="1" x14ac:dyDescent="0.2">
      <c r="A13103" s="272" t="s">
        <v>603</v>
      </c>
      <c r="B13103" s="97">
        <f>Contratista</f>
        <v>0</v>
      </c>
      <c r="C13103" s="93"/>
      <c r="D13103" s="93"/>
      <c r="E13103" s="93"/>
      <c r="F13103" s="100"/>
      <c r="G13103" s="274"/>
    </row>
    <row r="13104" spans="1:7" ht="24" customHeight="1" x14ac:dyDescent="0.2">
      <c r="A13104" s="272" t="s">
        <v>24</v>
      </c>
      <c r="B13104" s="97" t="str">
        <f>Obra</f>
        <v>CIERRE PERIMETRAL - OBRA CIVIL Ca.Me. SAN JUAN S.E.</v>
      </c>
      <c r="C13104" s="93"/>
      <c r="D13104" s="93"/>
      <c r="E13104" s="93"/>
      <c r="F13104" s="100" t="s">
        <v>38</v>
      </c>
      <c r="G13104" s="275">
        <f>Fecha_Base</f>
        <v>44711</v>
      </c>
    </row>
    <row r="13105" spans="1:7" ht="24" customHeight="1" x14ac:dyDescent="0.2">
      <c r="A13105" s="276" t="s">
        <v>601</v>
      </c>
      <c r="B13105" s="94" t="str">
        <f>Ubicación</f>
        <v>DEPARTAMENTO SARMIENTO</v>
      </c>
      <c r="C13105" s="94"/>
      <c r="D13105" s="101"/>
      <c r="E13105" s="102"/>
      <c r="F13105" s="103"/>
      <c r="G13105" s="277"/>
    </row>
    <row r="13106" spans="1:7" ht="24" customHeight="1" x14ac:dyDescent="0.2">
      <c r="A13106" s="276" t="s">
        <v>39</v>
      </c>
      <c r="B13106" s="104" t="str">
        <f>IFERROR(VALUE(LEFT(B13107,FIND(".",B13107)-1)),"")</f>
        <v/>
      </c>
      <c r="C13106" s="95" t="str">
        <f>IFERROR(VLOOKUP(B13106,Tabla_CyP,2,FALSE),"")</f>
        <v/>
      </c>
      <c r="D13106" s="95"/>
      <c r="E13106" s="102"/>
      <c r="F13106" s="103"/>
      <c r="G13106" s="277"/>
    </row>
    <row r="13107" spans="1:7" ht="24" customHeight="1" x14ac:dyDescent="0.2">
      <c r="A13107" s="276" t="s">
        <v>25</v>
      </c>
      <c r="B13107" s="105" t="str">
        <f>IFERROR(VLOOKUP(COUNTIF($A$1:A13107,"ANALISIS DE PRECIOS"),Tabla_NumeroItem,2,FALSE),"")</f>
        <v/>
      </c>
      <c r="C13107" s="95" t="str">
        <f>IFERROR(VLOOKUP(B13107,Tabla_CyP,2,FALSE),"")</f>
        <v/>
      </c>
      <c r="D13107" s="101"/>
      <c r="E13107" s="102"/>
      <c r="F13107" s="100" t="s">
        <v>26</v>
      </c>
      <c r="G13107" s="278" t="str">
        <f>IFERROR(VLOOKUP(B13107,Tabla_CyP,4,FALSE),"")</f>
        <v/>
      </c>
    </row>
    <row r="13108" spans="1:7" ht="24" customHeight="1" x14ac:dyDescent="0.2">
      <c r="A13108" s="276"/>
      <c r="B13108" s="94"/>
      <c r="C13108" s="95"/>
      <c r="D13108" s="101"/>
      <c r="E13108" s="102"/>
      <c r="F13108" s="103"/>
      <c r="G13108" s="277"/>
    </row>
    <row r="13109" spans="1:7" ht="24" customHeight="1" x14ac:dyDescent="0.2">
      <c r="A13109" s="378" t="s">
        <v>507</v>
      </c>
      <c r="B13109" s="379"/>
      <c r="C13109" s="380" t="s">
        <v>0</v>
      </c>
      <c r="D13109" s="380" t="s">
        <v>27</v>
      </c>
      <c r="E13109" s="386" t="s">
        <v>28</v>
      </c>
      <c r="F13109" s="388" t="s">
        <v>29</v>
      </c>
      <c r="G13109" s="388" t="s">
        <v>30</v>
      </c>
    </row>
    <row r="13110" spans="1:7" ht="24" customHeight="1" x14ac:dyDescent="0.2">
      <c r="A13110" s="106" t="s">
        <v>508</v>
      </c>
      <c r="B13110" s="106" t="s">
        <v>509</v>
      </c>
      <c r="C13110" s="381"/>
      <c r="D13110" s="381"/>
      <c r="E13110" s="387"/>
      <c r="F13110" s="389"/>
      <c r="G13110" s="389"/>
    </row>
    <row r="13111" spans="1:7" ht="24" customHeight="1" x14ac:dyDescent="0.2">
      <c r="A13111" s="279"/>
      <c r="B13111" s="108"/>
      <c r="C13111" s="267" t="s">
        <v>604</v>
      </c>
      <c r="D13111" s="109"/>
      <c r="E13111" s="110"/>
      <c r="F13111" s="111"/>
      <c r="G13111" s="280"/>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1">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1">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81">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81">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81">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81">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81">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81">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81">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81">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81">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81">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81">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81">
        <f t="shared" si="3935"/>
        <v>0</v>
      </c>
    </row>
    <row r="13126" spans="1:7" ht="24" customHeight="1" x14ac:dyDescent="0.2">
      <c r="A13126" s="282"/>
      <c r="B13126" s="95"/>
      <c r="C13126" s="95"/>
      <c r="D13126" s="101"/>
      <c r="E13126" s="102"/>
      <c r="F13126" s="268" t="s">
        <v>31</v>
      </c>
      <c r="G13126" s="283">
        <f>SUBTOTAL(9,G13112:G13125)</f>
        <v>0</v>
      </c>
    </row>
    <row r="13127" spans="1:7" ht="24" customHeight="1" x14ac:dyDescent="0.2">
      <c r="A13127" s="282"/>
      <c r="B13127" s="95"/>
      <c r="C13127" s="266" t="s">
        <v>605</v>
      </c>
      <c r="D13127" s="101"/>
      <c r="E13127" s="102"/>
      <c r="F13127" s="103"/>
      <c r="G13127" s="284"/>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1">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81">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81">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81">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81">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81">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81">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81">
        <f t="shared" si="3940"/>
        <v>0</v>
      </c>
    </row>
    <row r="13136" spans="1:7" ht="24" customHeight="1" x14ac:dyDescent="0.2">
      <c r="A13136" s="282"/>
      <c r="B13136" s="95"/>
      <c r="C13136" s="95"/>
      <c r="D13136" s="101"/>
      <c r="E13136" s="102"/>
      <c r="F13136" s="268" t="s">
        <v>32</v>
      </c>
      <c r="G13136" s="283">
        <f>SUBTOTAL(9,G13128:G13135)</f>
        <v>0</v>
      </c>
    </row>
    <row r="13137" spans="1:7" ht="24" customHeight="1" x14ac:dyDescent="0.2">
      <c r="A13137" s="282"/>
      <c r="B13137" s="95"/>
      <c r="C13137" s="266" t="s">
        <v>606</v>
      </c>
      <c r="D13137" s="101"/>
      <c r="E13137" s="102"/>
      <c r="F13137" s="103"/>
      <c r="G13137" s="284"/>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1">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81">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81">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81">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81">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81">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81">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81">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81">
        <f t="shared" si="3945"/>
        <v>0</v>
      </c>
    </row>
    <row r="13147" spans="1:7" ht="24" customHeight="1" x14ac:dyDescent="0.2">
      <c r="A13147" s="285"/>
      <c r="B13147" s="101"/>
      <c r="C13147" s="95"/>
      <c r="D13147" s="101"/>
      <c r="E13147" s="102"/>
      <c r="F13147" s="268" t="s">
        <v>33</v>
      </c>
      <c r="G13147" s="283">
        <f>SUBTOTAL(9,G13138:G13146)</f>
        <v>0</v>
      </c>
    </row>
    <row r="13148" spans="1:7" ht="24" customHeight="1" x14ac:dyDescent="0.2">
      <c r="A13148" s="286"/>
      <c r="B13148" s="101"/>
      <c r="C13148" s="95"/>
      <c r="D13148" s="101"/>
      <c r="E13148" s="102"/>
      <c r="F13148" s="103"/>
      <c r="G13148" s="284"/>
    </row>
    <row r="13149" spans="1:7" ht="24" customHeight="1" x14ac:dyDescent="0.2">
      <c r="A13149" s="287" t="str">
        <f>B13107</f>
        <v/>
      </c>
      <c r="B13149" s="288" t="str">
        <f>C13107</f>
        <v/>
      </c>
      <c r="C13149" s="109"/>
      <c r="D13149" s="109" t="s">
        <v>34</v>
      </c>
      <c r="E13149" s="110"/>
      <c r="F13149" s="290" t="s">
        <v>35</v>
      </c>
      <c r="G13149" s="289">
        <f>SUBTOTAL(9,G13112:G13148)</f>
        <v>0</v>
      </c>
    </row>
    <row r="13151" spans="1:7" ht="24" customHeight="1" x14ac:dyDescent="0.2">
      <c r="A13151" s="269" t="s">
        <v>37</v>
      </c>
      <c r="B13151" s="270"/>
      <c r="C13151" s="270"/>
      <c r="D13151" s="270"/>
      <c r="E13151" s="270"/>
      <c r="F13151" s="270"/>
      <c r="G13151" s="271"/>
    </row>
    <row r="13152" spans="1:7" ht="24" customHeight="1" x14ac:dyDescent="0.2">
      <c r="A13152" s="272" t="s">
        <v>602</v>
      </c>
      <c r="B13152" s="97" t="str">
        <f>Comitente</f>
        <v>CA.ME. SAN JUAN SOCIEDAD DEL ESTADO</v>
      </c>
      <c r="C13152" s="92"/>
      <c r="D13152" s="98"/>
      <c r="E13152" s="98"/>
      <c r="F13152" s="99"/>
      <c r="G13152" s="273"/>
    </row>
    <row r="13153" spans="1:7" ht="24" customHeight="1" x14ac:dyDescent="0.2">
      <c r="A13153" s="272" t="s">
        <v>603</v>
      </c>
      <c r="B13153" s="97">
        <f>Contratista</f>
        <v>0</v>
      </c>
      <c r="C13153" s="93"/>
      <c r="D13153" s="93"/>
      <c r="E13153" s="93"/>
      <c r="F13153" s="100"/>
      <c r="G13153" s="274"/>
    </row>
    <row r="13154" spans="1:7" ht="24" customHeight="1" x14ac:dyDescent="0.2">
      <c r="A13154" s="272" t="s">
        <v>24</v>
      </c>
      <c r="B13154" s="97" t="str">
        <f>Obra</f>
        <v>CIERRE PERIMETRAL - OBRA CIVIL Ca.Me. SAN JUAN S.E.</v>
      </c>
      <c r="C13154" s="93"/>
      <c r="D13154" s="93"/>
      <c r="E13154" s="93"/>
      <c r="F13154" s="100" t="s">
        <v>38</v>
      </c>
      <c r="G13154" s="275">
        <f>Fecha_Base</f>
        <v>44711</v>
      </c>
    </row>
    <row r="13155" spans="1:7" ht="24" customHeight="1" x14ac:dyDescent="0.2">
      <c r="A13155" s="276" t="s">
        <v>601</v>
      </c>
      <c r="B13155" s="94" t="str">
        <f>Ubicación</f>
        <v>DEPARTAMENTO SARMIENTO</v>
      </c>
      <c r="C13155" s="94"/>
      <c r="D13155" s="101"/>
      <c r="E13155" s="102"/>
      <c r="F13155" s="103"/>
      <c r="G13155" s="277"/>
    </row>
    <row r="13156" spans="1:7" ht="24" customHeight="1" x14ac:dyDescent="0.2">
      <c r="A13156" s="276" t="s">
        <v>39</v>
      </c>
      <c r="B13156" s="104" t="str">
        <f>IFERROR(VALUE(LEFT(B13157,FIND(".",B13157)-1)),"")</f>
        <v/>
      </c>
      <c r="C13156" s="95" t="str">
        <f>IFERROR(VLOOKUP(B13156,Tabla_CyP,2,FALSE),"")</f>
        <v/>
      </c>
      <c r="D13156" s="95"/>
      <c r="E13156" s="102"/>
      <c r="F13156" s="103"/>
      <c r="G13156" s="277"/>
    </row>
    <row r="13157" spans="1:7" ht="24" customHeight="1" x14ac:dyDescent="0.2">
      <c r="A13157" s="276" t="s">
        <v>25</v>
      </c>
      <c r="B13157" s="105" t="str">
        <f>IFERROR(VLOOKUP(COUNTIF($A$1:A13157,"ANALISIS DE PRECIOS"),Tabla_NumeroItem,2,FALSE),"")</f>
        <v/>
      </c>
      <c r="C13157" s="95" t="str">
        <f>IFERROR(VLOOKUP(B13157,Tabla_CyP,2,FALSE),"")</f>
        <v/>
      </c>
      <c r="D13157" s="101"/>
      <c r="E13157" s="102"/>
      <c r="F13157" s="100" t="s">
        <v>26</v>
      </c>
      <c r="G13157" s="278" t="str">
        <f>IFERROR(VLOOKUP(B13157,Tabla_CyP,4,FALSE),"")</f>
        <v/>
      </c>
    </row>
    <row r="13158" spans="1:7" ht="24" customHeight="1" x14ac:dyDescent="0.2">
      <c r="A13158" s="276"/>
      <c r="B13158" s="94"/>
      <c r="C13158" s="95"/>
      <c r="D13158" s="101"/>
      <c r="E13158" s="102"/>
      <c r="F13158" s="103"/>
      <c r="G13158" s="277"/>
    </row>
    <row r="13159" spans="1:7" ht="24" customHeight="1" x14ac:dyDescent="0.2">
      <c r="A13159" s="378" t="s">
        <v>507</v>
      </c>
      <c r="B13159" s="379"/>
      <c r="C13159" s="380" t="s">
        <v>0</v>
      </c>
      <c r="D13159" s="380" t="s">
        <v>27</v>
      </c>
      <c r="E13159" s="386" t="s">
        <v>28</v>
      </c>
      <c r="F13159" s="388" t="s">
        <v>29</v>
      </c>
      <c r="G13159" s="388" t="s">
        <v>30</v>
      </c>
    </row>
    <row r="13160" spans="1:7" ht="24" customHeight="1" x14ac:dyDescent="0.2">
      <c r="A13160" s="106" t="s">
        <v>508</v>
      </c>
      <c r="B13160" s="106" t="s">
        <v>509</v>
      </c>
      <c r="C13160" s="381"/>
      <c r="D13160" s="381"/>
      <c r="E13160" s="387"/>
      <c r="F13160" s="389"/>
      <c r="G13160" s="389"/>
    </row>
    <row r="13161" spans="1:7" ht="24" customHeight="1" x14ac:dyDescent="0.2">
      <c r="A13161" s="279"/>
      <c r="B13161" s="108"/>
      <c r="C13161" s="267" t="s">
        <v>604</v>
      </c>
      <c r="D13161" s="109"/>
      <c r="E13161" s="110"/>
      <c r="F13161" s="111"/>
      <c r="G13161" s="280"/>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1">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1">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81">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81">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81">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81">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81">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81">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81">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81">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81">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81">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81">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81">
        <f t="shared" si="3950"/>
        <v>0</v>
      </c>
    </row>
    <row r="13176" spans="1:7" ht="24" customHeight="1" x14ac:dyDescent="0.2">
      <c r="A13176" s="282"/>
      <c r="B13176" s="95"/>
      <c r="C13176" s="95"/>
      <c r="D13176" s="101"/>
      <c r="E13176" s="102"/>
      <c r="F13176" s="268" t="s">
        <v>31</v>
      </c>
      <c r="G13176" s="283">
        <f>SUBTOTAL(9,G13162:G13175)</f>
        <v>0</v>
      </c>
    </row>
    <row r="13177" spans="1:7" ht="24" customHeight="1" x14ac:dyDescent="0.2">
      <c r="A13177" s="282"/>
      <c r="B13177" s="95"/>
      <c r="C13177" s="266" t="s">
        <v>605</v>
      </c>
      <c r="D13177" s="101"/>
      <c r="E13177" s="102"/>
      <c r="F13177" s="103"/>
      <c r="G13177" s="284"/>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1">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81">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81">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81">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81">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81">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81">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81">
        <f t="shared" si="3955"/>
        <v>0</v>
      </c>
    </row>
    <row r="13186" spans="1:7" ht="24" customHeight="1" x14ac:dyDescent="0.2">
      <c r="A13186" s="282"/>
      <c r="B13186" s="95"/>
      <c r="C13186" s="95"/>
      <c r="D13186" s="101"/>
      <c r="E13186" s="102"/>
      <c r="F13186" s="268" t="s">
        <v>32</v>
      </c>
      <c r="G13186" s="283">
        <f>SUBTOTAL(9,G13178:G13185)</f>
        <v>0</v>
      </c>
    </row>
    <row r="13187" spans="1:7" ht="24" customHeight="1" x14ac:dyDescent="0.2">
      <c r="A13187" s="282"/>
      <c r="B13187" s="95"/>
      <c r="C13187" s="266" t="s">
        <v>606</v>
      </c>
      <c r="D13187" s="101"/>
      <c r="E13187" s="102"/>
      <c r="F13187" s="103"/>
      <c r="G13187" s="284"/>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1">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81">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81">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81">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81">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81">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81">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81">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81">
        <f t="shared" si="3960"/>
        <v>0</v>
      </c>
    </row>
    <row r="13197" spans="1:7" ht="24" customHeight="1" x14ac:dyDescent="0.2">
      <c r="A13197" s="285"/>
      <c r="B13197" s="101"/>
      <c r="C13197" s="95"/>
      <c r="D13197" s="101"/>
      <c r="E13197" s="102"/>
      <c r="F13197" s="268" t="s">
        <v>33</v>
      </c>
      <c r="G13197" s="283">
        <f>SUBTOTAL(9,G13188:G13196)</f>
        <v>0</v>
      </c>
    </row>
    <row r="13198" spans="1:7" ht="24" customHeight="1" x14ac:dyDescent="0.2">
      <c r="A13198" s="286"/>
      <c r="B13198" s="101"/>
      <c r="C13198" s="95"/>
      <c r="D13198" s="101"/>
      <c r="E13198" s="102"/>
      <c r="F13198" s="103"/>
      <c r="G13198" s="284"/>
    </row>
    <row r="13199" spans="1:7" ht="24" customHeight="1" x14ac:dyDescent="0.2">
      <c r="A13199" s="287" t="str">
        <f>B13157</f>
        <v/>
      </c>
      <c r="B13199" s="288" t="str">
        <f>C13157</f>
        <v/>
      </c>
      <c r="C13199" s="109"/>
      <c r="D13199" s="109" t="s">
        <v>34</v>
      </c>
      <c r="E13199" s="110"/>
      <c r="F13199" s="290" t="s">
        <v>35</v>
      </c>
      <c r="G13199" s="289">
        <f>SUBTOTAL(9,G13162:G13198)</f>
        <v>0</v>
      </c>
    </row>
    <row r="13201" spans="1:7" ht="24" customHeight="1" x14ac:dyDescent="0.2">
      <c r="A13201" s="269" t="s">
        <v>37</v>
      </c>
      <c r="B13201" s="270"/>
      <c r="C13201" s="270"/>
      <c r="D13201" s="270"/>
      <c r="E13201" s="270"/>
      <c r="F13201" s="270"/>
      <c r="G13201" s="271"/>
    </row>
    <row r="13202" spans="1:7" ht="24" customHeight="1" x14ac:dyDescent="0.2">
      <c r="A13202" s="272" t="s">
        <v>602</v>
      </c>
      <c r="B13202" s="97" t="str">
        <f>Comitente</f>
        <v>CA.ME. SAN JUAN SOCIEDAD DEL ESTADO</v>
      </c>
      <c r="C13202" s="92"/>
      <c r="D13202" s="98"/>
      <c r="E13202" s="98"/>
      <c r="F13202" s="99"/>
      <c r="G13202" s="273"/>
    </row>
    <row r="13203" spans="1:7" ht="24" customHeight="1" x14ac:dyDescent="0.2">
      <c r="A13203" s="272" t="s">
        <v>603</v>
      </c>
      <c r="B13203" s="97">
        <f>Contratista</f>
        <v>0</v>
      </c>
      <c r="C13203" s="93"/>
      <c r="D13203" s="93"/>
      <c r="E13203" s="93"/>
      <c r="F13203" s="100"/>
      <c r="G13203" s="274"/>
    </row>
    <row r="13204" spans="1:7" ht="24" customHeight="1" x14ac:dyDescent="0.2">
      <c r="A13204" s="272" t="s">
        <v>24</v>
      </c>
      <c r="B13204" s="97" t="str">
        <f>Obra</f>
        <v>CIERRE PERIMETRAL - OBRA CIVIL Ca.Me. SAN JUAN S.E.</v>
      </c>
      <c r="C13204" s="93"/>
      <c r="D13204" s="93"/>
      <c r="E13204" s="93"/>
      <c r="F13204" s="100" t="s">
        <v>38</v>
      </c>
      <c r="G13204" s="275">
        <f>Fecha_Base</f>
        <v>44711</v>
      </c>
    </row>
    <row r="13205" spans="1:7" ht="24" customHeight="1" x14ac:dyDescent="0.2">
      <c r="A13205" s="276" t="s">
        <v>601</v>
      </c>
      <c r="B13205" s="94" t="str">
        <f>Ubicación</f>
        <v>DEPARTAMENTO SARMIENTO</v>
      </c>
      <c r="C13205" s="94"/>
      <c r="D13205" s="101"/>
      <c r="E13205" s="102"/>
      <c r="F13205" s="103"/>
      <c r="G13205" s="277"/>
    </row>
    <row r="13206" spans="1:7" ht="24" customHeight="1" x14ac:dyDescent="0.2">
      <c r="A13206" s="276" t="s">
        <v>39</v>
      </c>
      <c r="B13206" s="104" t="str">
        <f>IFERROR(VALUE(LEFT(B13207,FIND(".",B13207)-1)),"")</f>
        <v/>
      </c>
      <c r="C13206" s="95" t="str">
        <f>IFERROR(VLOOKUP(B13206,Tabla_CyP,2,FALSE),"")</f>
        <v/>
      </c>
      <c r="D13206" s="95"/>
      <c r="E13206" s="102"/>
      <c r="F13206" s="103"/>
      <c r="G13206" s="277"/>
    </row>
    <row r="13207" spans="1:7" ht="24" customHeight="1" x14ac:dyDescent="0.2">
      <c r="A13207" s="276" t="s">
        <v>25</v>
      </c>
      <c r="B13207" s="105" t="str">
        <f>IFERROR(VLOOKUP(COUNTIF($A$1:A13207,"ANALISIS DE PRECIOS"),Tabla_NumeroItem,2,FALSE),"")</f>
        <v/>
      </c>
      <c r="C13207" s="95" t="str">
        <f>IFERROR(VLOOKUP(B13207,Tabla_CyP,2,FALSE),"")</f>
        <v/>
      </c>
      <c r="D13207" s="101"/>
      <c r="E13207" s="102"/>
      <c r="F13207" s="100" t="s">
        <v>26</v>
      </c>
      <c r="G13207" s="278" t="str">
        <f>IFERROR(VLOOKUP(B13207,Tabla_CyP,4,FALSE),"")</f>
        <v/>
      </c>
    </row>
    <row r="13208" spans="1:7" ht="24" customHeight="1" x14ac:dyDescent="0.2">
      <c r="A13208" s="276"/>
      <c r="B13208" s="94"/>
      <c r="C13208" s="95"/>
      <c r="D13208" s="101"/>
      <c r="E13208" s="102"/>
      <c r="F13208" s="103"/>
      <c r="G13208" s="277"/>
    </row>
    <row r="13209" spans="1:7" ht="24" customHeight="1" x14ac:dyDescent="0.2">
      <c r="A13209" s="378" t="s">
        <v>507</v>
      </c>
      <c r="B13209" s="379"/>
      <c r="C13209" s="380" t="s">
        <v>0</v>
      </c>
      <c r="D13209" s="380" t="s">
        <v>27</v>
      </c>
      <c r="E13209" s="386" t="s">
        <v>28</v>
      </c>
      <c r="F13209" s="388" t="s">
        <v>29</v>
      </c>
      <c r="G13209" s="388" t="s">
        <v>30</v>
      </c>
    </row>
    <row r="13210" spans="1:7" ht="24" customHeight="1" x14ac:dyDescent="0.2">
      <c r="A13210" s="106" t="s">
        <v>508</v>
      </c>
      <c r="B13210" s="106" t="s">
        <v>509</v>
      </c>
      <c r="C13210" s="381"/>
      <c r="D13210" s="381"/>
      <c r="E13210" s="387"/>
      <c r="F13210" s="389"/>
      <c r="G13210" s="389"/>
    </row>
    <row r="13211" spans="1:7" ht="24" customHeight="1" x14ac:dyDescent="0.2">
      <c r="A13211" s="279"/>
      <c r="B13211" s="108"/>
      <c r="C13211" s="267" t="s">
        <v>604</v>
      </c>
      <c r="D13211" s="109"/>
      <c r="E13211" s="110"/>
      <c r="F13211" s="111"/>
      <c r="G13211" s="280"/>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1">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1">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81">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81">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81">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81">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81">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81">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81">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81">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81">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81">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81">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81">
        <f t="shared" si="3965"/>
        <v>0</v>
      </c>
    </row>
    <row r="13226" spans="1:7" ht="24" customHeight="1" x14ac:dyDescent="0.2">
      <c r="A13226" s="282"/>
      <c r="B13226" s="95"/>
      <c r="C13226" s="95"/>
      <c r="D13226" s="101"/>
      <c r="E13226" s="102"/>
      <c r="F13226" s="268" t="s">
        <v>31</v>
      </c>
      <c r="G13226" s="283">
        <f>SUBTOTAL(9,G13212:G13225)</f>
        <v>0</v>
      </c>
    </row>
    <row r="13227" spans="1:7" ht="24" customHeight="1" x14ac:dyDescent="0.2">
      <c r="A13227" s="282"/>
      <c r="B13227" s="95"/>
      <c r="C13227" s="266" t="s">
        <v>605</v>
      </c>
      <c r="D13227" s="101"/>
      <c r="E13227" s="102"/>
      <c r="F13227" s="103"/>
      <c r="G13227" s="284"/>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1">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81">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81">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81">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81">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81">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81">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81">
        <f t="shared" si="3970"/>
        <v>0</v>
      </c>
    </row>
    <row r="13236" spans="1:7" ht="24" customHeight="1" x14ac:dyDescent="0.2">
      <c r="A13236" s="282"/>
      <c r="B13236" s="95"/>
      <c r="C13236" s="95"/>
      <c r="D13236" s="101"/>
      <c r="E13236" s="102"/>
      <c r="F13236" s="268" t="s">
        <v>32</v>
      </c>
      <c r="G13236" s="283">
        <f>SUBTOTAL(9,G13228:G13235)</f>
        <v>0</v>
      </c>
    </row>
    <row r="13237" spans="1:7" ht="24" customHeight="1" x14ac:dyDescent="0.2">
      <c r="A13237" s="282"/>
      <c r="B13237" s="95"/>
      <c r="C13237" s="266" t="s">
        <v>606</v>
      </c>
      <c r="D13237" s="101"/>
      <c r="E13237" s="102"/>
      <c r="F13237" s="103"/>
      <c r="G13237" s="284"/>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1">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81">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81">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81">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81">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81">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81">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81">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81">
        <f t="shared" si="3975"/>
        <v>0</v>
      </c>
    </row>
    <row r="13247" spans="1:7" ht="24" customHeight="1" x14ac:dyDescent="0.2">
      <c r="A13247" s="285"/>
      <c r="B13247" s="101"/>
      <c r="C13247" s="95"/>
      <c r="D13247" s="101"/>
      <c r="E13247" s="102"/>
      <c r="F13247" s="268" t="s">
        <v>33</v>
      </c>
      <c r="G13247" s="283">
        <f>SUBTOTAL(9,G13238:G13246)</f>
        <v>0</v>
      </c>
    </row>
    <row r="13248" spans="1:7" ht="24" customHeight="1" x14ac:dyDescent="0.2">
      <c r="A13248" s="286"/>
      <c r="B13248" s="101"/>
      <c r="C13248" s="95"/>
      <c r="D13248" s="101"/>
      <c r="E13248" s="102"/>
      <c r="F13248" s="103"/>
      <c r="G13248" s="284"/>
    </row>
    <row r="13249" spans="1:7" ht="24" customHeight="1" x14ac:dyDescent="0.2">
      <c r="A13249" s="287" t="str">
        <f>B13207</f>
        <v/>
      </c>
      <c r="B13249" s="288" t="str">
        <f>C13207</f>
        <v/>
      </c>
      <c r="C13249" s="109"/>
      <c r="D13249" s="109" t="s">
        <v>34</v>
      </c>
      <c r="E13249" s="110"/>
      <c r="F13249" s="290" t="s">
        <v>35</v>
      </c>
      <c r="G13249" s="289">
        <f>SUBTOTAL(9,G13212:G13248)</f>
        <v>0</v>
      </c>
    </row>
    <row r="13251" spans="1:7" ht="24" customHeight="1" x14ac:dyDescent="0.2">
      <c r="A13251" s="269" t="s">
        <v>37</v>
      </c>
      <c r="B13251" s="270"/>
      <c r="C13251" s="270"/>
      <c r="D13251" s="270"/>
      <c r="E13251" s="270"/>
      <c r="F13251" s="270"/>
      <c r="G13251" s="271"/>
    </row>
    <row r="13252" spans="1:7" ht="24" customHeight="1" x14ac:dyDescent="0.2">
      <c r="A13252" s="272" t="s">
        <v>602</v>
      </c>
      <c r="B13252" s="97" t="str">
        <f>Comitente</f>
        <v>CA.ME. SAN JUAN SOCIEDAD DEL ESTADO</v>
      </c>
      <c r="C13252" s="92"/>
      <c r="D13252" s="98"/>
      <c r="E13252" s="98"/>
      <c r="F13252" s="99"/>
      <c r="G13252" s="273"/>
    </row>
    <row r="13253" spans="1:7" ht="24" customHeight="1" x14ac:dyDescent="0.2">
      <c r="A13253" s="272" t="s">
        <v>603</v>
      </c>
      <c r="B13253" s="97">
        <f>Contratista</f>
        <v>0</v>
      </c>
      <c r="C13253" s="93"/>
      <c r="D13253" s="93"/>
      <c r="E13253" s="93"/>
      <c r="F13253" s="100"/>
      <c r="G13253" s="274"/>
    </row>
    <row r="13254" spans="1:7" ht="24" customHeight="1" x14ac:dyDescent="0.2">
      <c r="A13254" s="272" t="s">
        <v>24</v>
      </c>
      <c r="B13254" s="97" t="str">
        <f>Obra</f>
        <v>CIERRE PERIMETRAL - OBRA CIVIL Ca.Me. SAN JUAN S.E.</v>
      </c>
      <c r="C13254" s="93"/>
      <c r="D13254" s="93"/>
      <c r="E13254" s="93"/>
      <c r="F13254" s="100" t="s">
        <v>38</v>
      </c>
      <c r="G13254" s="275">
        <f>Fecha_Base</f>
        <v>44711</v>
      </c>
    </row>
    <row r="13255" spans="1:7" ht="24" customHeight="1" x14ac:dyDescent="0.2">
      <c r="A13255" s="276" t="s">
        <v>601</v>
      </c>
      <c r="B13255" s="94" t="str">
        <f>Ubicación</f>
        <v>DEPARTAMENTO SARMIENTO</v>
      </c>
      <c r="C13255" s="94"/>
      <c r="D13255" s="101"/>
      <c r="E13255" s="102"/>
      <c r="F13255" s="103"/>
      <c r="G13255" s="277"/>
    </row>
    <row r="13256" spans="1:7" ht="24" customHeight="1" x14ac:dyDescent="0.2">
      <c r="A13256" s="276" t="s">
        <v>39</v>
      </c>
      <c r="B13256" s="104" t="str">
        <f>IFERROR(VALUE(LEFT(B13257,FIND(".",B13257)-1)),"")</f>
        <v/>
      </c>
      <c r="C13256" s="95" t="str">
        <f>IFERROR(VLOOKUP(B13256,Tabla_CyP,2,FALSE),"")</f>
        <v/>
      </c>
      <c r="D13256" s="95"/>
      <c r="E13256" s="102"/>
      <c r="F13256" s="103"/>
      <c r="G13256" s="277"/>
    </row>
    <row r="13257" spans="1:7" ht="24" customHeight="1" x14ac:dyDescent="0.2">
      <c r="A13257" s="276" t="s">
        <v>25</v>
      </c>
      <c r="B13257" s="105" t="str">
        <f>IFERROR(VLOOKUP(COUNTIF($A$1:A13257,"ANALISIS DE PRECIOS"),Tabla_NumeroItem,2,FALSE),"")</f>
        <v/>
      </c>
      <c r="C13257" s="95" t="str">
        <f>IFERROR(VLOOKUP(B13257,Tabla_CyP,2,FALSE),"")</f>
        <v/>
      </c>
      <c r="D13257" s="101"/>
      <c r="E13257" s="102"/>
      <c r="F13257" s="100" t="s">
        <v>26</v>
      </c>
      <c r="G13257" s="278" t="str">
        <f>IFERROR(VLOOKUP(B13257,Tabla_CyP,4,FALSE),"")</f>
        <v/>
      </c>
    </row>
    <row r="13258" spans="1:7" ht="24" customHeight="1" x14ac:dyDescent="0.2">
      <c r="A13258" s="276"/>
      <c r="B13258" s="94"/>
      <c r="C13258" s="95"/>
      <c r="D13258" s="101"/>
      <c r="E13258" s="102"/>
      <c r="F13258" s="103"/>
      <c r="G13258" s="277"/>
    </row>
    <row r="13259" spans="1:7" ht="24" customHeight="1" x14ac:dyDescent="0.2">
      <c r="A13259" s="378" t="s">
        <v>507</v>
      </c>
      <c r="B13259" s="379"/>
      <c r="C13259" s="380" t="s">
        <v>0</v>
      </c>
      <c r="D13259" s="380" t="s">
        <v>27</v>
      </c>
      <c r="E13259" s="386" t="s">
        <v>28</v>
      </c>
      <c r="F13259" s="388" t="s">
        <v>29</v>
      </c>
      <c r="G13259" s="388" t="s">
        <v>30</v>
      </c>
    </row>
    <row r="13260" spans="1:7" ht="24" customHeight="1" x14ac:dyDescent="0.2">
      <c r="A13260" s="106" t="s">
        <v>508</v>
      </c>
      <c r="B13260" s="106" t="s">
        <v>509</v>
      </c>
      <c r="C13260" s="381"/>
      <c r="D13260" s="381"/>
      <c r="E13260" s="387"/>
      <c r="F13260" s="389"/>
      <c r="G13260" s="389"/>
    </row>
    <row r="13261" spans="1:7" ht="24" customHeight="1" x14ac:dyDescent="0.2">
      <c r="A13261" s="279"/>
      <c r="B13261" s="108"/>
      <c r="C13261" s="267" t="s">
        <v>604</v>
      </c>
      <c r="D13261" s="109"/>
      <c r="E13261" s="110"/>
      <c r="F13261" s="111"/>
      <c r="G13261" s="280"/>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1">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1">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81">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81">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81">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81">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81">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81">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81">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81">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81">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81">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81">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81">
        <f t="shared" si="3980"/>
        <v>0</v>
      </c>
    </row>
    <row r="13276" spans="1:7" ht="24" customHeight="1" x14ac:dyDescent="0.2">
      <c r="A13276" s="282"/>
      <c r="B13276" s="95"/>
      <c r="C13276" s="95"/>
      <c r="D13276" s="101"/>
      <c r="E13276" s="102"/>
      <c r="F13276" s="268" t="s">
        <v>31</v>
      </c>
      <c r="G13276" s="283">
        <f>SUBTOTAL(9,G13262:G13275)</f>
        <v>0</v>
      </c>
    </row>
    <row r="13277" spans="1:7" ht="24" customHeight="1" x14ac:dyDescent="0.2">
      <c r="A13277" s="282"/>
      <c r="B13277" s="95"/>
      <c r="C13277" s="266" t="s">
        <v>605</v>
      </c>
      <c r="D13277" s="101"/>
      <c r="E13277" s="102"/>
      <c r="F13277" s="103"/>
      <c r="G13277" s="284"/>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1">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81">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81">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81">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81">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81">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81">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81">
        <f t="shared" si="3985"/>
        <v>0</v>
      </c>
    </row>
    <row r="13286" spans="1:7" ht="24" customHeight="1" x14ac:dyDescent="0.2">
      <c r="A13286" s="282"/>
      <c r="B13286" s="95"/>
      <c r="C13286" s="95"/>
      <c r="D13286" s="101"/>
      <c r="E13286" s="102"/>
      <c r="F13286" s="268" t="s">
        <v>32</v>
      </c>
      <c r="G13286" s="283">
        <f>SUBTOTAL(9,G13278:G13285)</f>
        <v>0</v>
      </c>
    </row>
    <row r="13287" spans="1:7" ht="24" customHeight="1" x14ac:dyDescent="0.2">
      <c r="A13287" s="282"/>
      <c r="B13287" s="95"/>
      <c r="C13287" s="266" t="s">
        <v>606</v>
      </c>
      <c r="D13287" s="101"/>
      <c r="E13287" s="102"/>
      <c r="F13287" s="103"/>
      <c r="G13287" s="284"/>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1">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81">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81">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81">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81">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81">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81">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81">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81">
        <f t="shared" si="3990"/>
        <v>0</v>
      </c>
    </row>
    <row r="13297" spans="1:7" ht="24" customHeight="1" x14ac:dyDescent="0.2">
      <c r="A13297" s="285"/>
      <c r="B13297" s="101"/>
      <c r="C13297" s="95"/>
      <c r="D13297" s="101"/>
      <c r="E13297" s="102"/>
      <c r="F13297" s="268" t="s">
        <v>33</v>
      </c>
      <c r="G13297" s="283">
        <f>SUBTOTAL(9,G13288:G13296)</f>
        <v>0</v>
      </c>
    </row>
    <row r="13298" spans="1:7" ht="24" customHeight="1" x14ac:dyDescent="0.2">
      <c r="A13298" s="286"/>
      <c r="B13298" s="101"/>
      <c r="C13298" s="95"/>
      <c r="D13298" s="101"/>
      <c r="E13298" s="102"/>
      <c r="F13298" s="103"/>
      <c r="G13298" s="284"/>
    </row>
    <row r="13299" spans="1:7" ht="24" customHeight="1" x14ac:dyDescent="0.2">
      <c r="A13299" s="287" t="str">
        <f>B13257</f>
        <v/>
      </c>
      <c r="B13299" s="288" t="str">
        <f>C13257</f>
        <v/>
      </c>
      <c r="C13299" s="109"/>
      <c r="D13299" s="109" t="s">
        <v>34</v>
      </c>
      <c r="E13299" s="110"/>
      <c r="F13299" s="290" t="s">
        <v>35</v>
      </c>
      <c r="G13299" s="289">
        <f>SUBTOTAL(9,G13262:G13298)</f>
        <v>0</v>
      </c>
    </row>
    <row r="13301" spans="1:7" ht="24" customHeight="1" x14ac:dyDescent="0.2">
      <c r="A13301" s="269" t="s">
        <v>37</v>
      </c>
      <c r="B13301" s="270"/>
      <c r="C13301" s="270"/>
      <c r="D13301" s="270"/>
      <c r="E13301" s="270"/>
      <c r="F13301" s="270"/>
      <c r="G13301" s="271"/>
    </row>
    <row r="13302" spans="1:7" ht="24" customHeight="1" x14ac:dyDescent="0.2">
      <c r="A13302" s="272" t="s">
        <v>602</v>
      </c>
      <c r="B13302" s="97" t="str">
        <f>Comitente</f>
        <v>CA.ME. SAN JUAN SOCIEDAD DEL ESTADO</v>
      </c>
      <c r="C13302" s="92"/>
      <c r="D13302" s="98"/>
      <c r="E13302" s="98"/>
      <c r="F13302" s="99"/>
      <c r="G13302" s="273"/>
    </row>
    <row r="13303" spans="1:7" ht="24" customHeight="1" x14ac:dyDescent="0.2">
      <c r="A13303" s="272" t="s">
        <v>603</v>
      </c>
      <c r="B13303" s="97">
        <f>Contratista</f>
        <v>0</v>
      </c>
      <c r="C13303" s="93"/>
      <c r="D13303" s="93"/>
      <c r="E13303" s="93"/>
      <c r="F13303" s="100"/>
      <c r="G13303" s="274"/>
    </row>
    <row r="13304" spans="1:7" ht="24" customHeight="1" x14ac:dyDescent="0.2">
      <c r="A13304" s="272" t="s">
        <v>24</v>
      </c>
      <c r="B13304" s="97" t="str">
        <f>Obra</f>
        <v>CIERRE PERIMETRAL - OBRA CIVIL Ca.Me. SAN JUAN S.E.</v>
      </c>
      <c r="C13304" s="93"/>
      <c r="D13304" s="93"/>
      <c r="E13304" s="93"/>
      <c r="F13304" s="100" t="s">
        <v>38</v>
      </c>
      <c r="G13304" s="275">
        <f>Fecha_Base</f>
        <v>44711</v>
      </c>
    </row>
    <row r="13305" spans="1:7" ht="24" customHeight="1" x14ac:dyDescent="0.2">
      <c r="A13305" s="276" t="s">
        <v>601</v>
      </c>
      <c r="B13305" s="94" t="str">
        <f>Ubicación</f>
        <v>DEPARTAMENTO SARMIENTO</v>
      </c>
      <c r="C13305" s="94"/>
      <c r="D13305" s="101"/>
      <c r="E13305" s="102"/>
      <c r="F13305" s="103"/>
      <c r="G13305" s="277"/>
    </row>
    <row r="13306" spans="1:7" ht="24" customHeight="1" x14ac:dyDescent="0.2">
      <c r="A13306" s="276" t="s">
        <v>39</v>
      </c>
      <c r="B13306" s="104" t="str">
        <f>IFERROR(VALUE(LEFT(B13307,FIND(".",B13307)-1)),"")</f>
        <v/>
      </c>
      <c r="C13306" s="95" t="str">
        <f>IFERROR(VLOOKUP(B13306,Tabla_CyP,2,FALSE),"")</f>
        <v/>
      </c>
      <c r="D13306" s="95"/>
      <c r="E13306" s="102"/>
      <c r="F13306" s="103"/>
      <c r="G13306" s="277"/>
    </row>
    <row r="13307" spans="1:7" ht="24" customHeight="1" x14ac:dyDescent="0.2">
      <c r="A13307" s="276" t="s">
        <v>25</v>
      </c>
      <c r="B13307" s="105" t="str">
        <f>IFERROR(VLOOKUP(COUNTIF($A$1:A13307,"ANALISIS DE PRECIOS"),Tabla_NumeroItem,2,FALSE),"")</f>
        <v/>
      </c>
      <c r="C13307" s="95" t="str">
        <f>IFERROR(VLOOKUP(B13307,Tabla_CyP,2,FALSE),"")</f>
        <v/>
      </c>
      <c r="D13307" s="101"/>
      <c r="E13307" s="102"/>
      <c r="F13307" s="100" t="s">
        <v>26</v>
      </c>
      <c r="G13307" s="278" t="str">
        <f>IFERROR(VLOOKUP(B13307,Tabla_CyP,4,FALSE),"")</f>
        <v/>
      </c>
    </row>
    <row r="13308" spans="1:7" ht="24" customHeight="1" x14ac:dyDescent="0.2">
      <c r="A13308" s="276"/>
      <c r="B13308" s="94"/>
      <c r="C13308" s="95"/>
      <c r="D13308" s="101"/>
      <c r="E13308" s="102"/>
      <c r="F13308" s="103"/>
      <c r="G13308" s="277"/>
    </row>
    <row r="13309" spans="1:7" ht="24" customHeight="1" x14ac:dyDescent="0.2">
      <c r="A13309" s="378" t="s">
        <v>507</v>
      </c>
      <c r="B13309" s="379"/>
      <c r="C13309" s="380" t="s">
        <v>0</v>
      </c>
      <c r="D13309" s="380" t="s">
        <v>27</v>
      </c>
      <c r="E13309" s="386" t="s">
        <v>28</v>
      </c>
      <c r="F13309" s="388" t="s">
        <v>29</v>
      </c>
      <c r="G13309" s="388" t="s">
        <v>30</v>
      </c>
    </row>
    <row r="13310" spans="1:7" ht="24" customHeight="1" x14ac:dyDescent="0.2">
      <c r="A13310" s="106" t="s">
        <v>508</v>
      </c>
      <c r="B13310" s="106" t="s">
        <v>509</v>
      </c>
      <c r="C13310" s="381"/>
      <c r="D13310" s="381"/>
      <c r="E13310" s="387"/>
      <c r="F13310" s="389"/>
      <c r="G13310" s="389"/>
    </row>
    <row r="13311" spans="1:7" ht="24" customHeight="1" x14ac:dyDescent="0.2">
      <c r="A13311" s="279"/>
      <c r="B13311" s="108"/>
      <c r="C13311" s="267" t="s">
        <v>604</v>
      </c>
      <c r="D13311" s="109"/>
      <c r="E13311" s="110"/>
      <c r="F13311" s="111"/>
      <c r="G13311" s="280"/>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1">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1">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81">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81">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81">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81">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81">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81">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81">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81">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81">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81">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81">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81">
        <f t="shared" si="3995"/>
        <v>0</v>
      </c>
    </row>
    <row r="13326" spans="1:7" ht="24" customHeight="1" x14ac:dyDescent="0.2">
      <c r="A13326" s="282"/>
      <c r="B13326" s="95"/>
      <c r="C13326" s="95"/>
      <c r="D13326" s="101"/>
      <c r="E13326" s="102"/>
      <c r="F13326" s="268" t="s">
        <v>31</v>
      </c>
      <c r="G13326" s="283">
        <f>SUBTOTAL(9,G13312:G13325)</f>
        <v>0</v>
      </c>
    </row>
    <row r="13327" spans="1:7" ht="24" customHeight="1" x14ac:dyDescent="0.2">
      <c r="A13327" s="282"/>
      <c r="B13327" s="95"/>
      <c r="C13327" s="266" t="s">
        <v>605</v>
      </c>
      <c r="D13327" s="101"/>
      <c r="E13327" s="102"/>
      <c r="F13327" s="103"/>
      <c r="G13327" s="284"/>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1">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81">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81">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81">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81">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81">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81">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81">
        <f t="shared" si="4000"/>
        <v>0</v>
      </c>
    </row>
    <row r="13336" spans="1:7" ht="24" customHeight="1" x14ac:dyDescent="0.2">
      <c r="A13336" s="282"/>
      <c r="B13336" s="95"/>
      <c r="C13336" s="95"/>
      <c r="D13336" s="101"/>
      <c r="E13336" s="102"/>
      <c r="F13336" s="268" t="s">
        <v>32</v>
      </c>
      <c r="G13336" s="283">
        <f>SUBTOTAL(9,G13328:G13335)</f>
        <v>0</v>
      </c>
    </row>
    <row r="13337" spans="1:7" ht="24" customHeight="1" x14ac:dyDescent="0.2">
      <c r="A13337" s="282"/>
      <c r="B13337" s="95"/>
      <c r="C13337" s="266" t="s">
        <v>606</v>
      </c>
      <c r="D13337" s="101"/>
      <c r="E13337" s="102"/>
      <c r="F13337" s="103"/>
      <c r="G13337" s="284"/>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1">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81">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81">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81">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81">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81">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81">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81">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81">
        <f t="shared" si="4005"/>
        <v>0</v>
      </c>
    </row>
    <row r="13347" spans="1:7" ht="24" customHeight="1" x14ac:dyDescent="0.2">
      <c r="A13347" s="285"/>
      <c r="B13347" s="101"/>
      <c r="C13347" s="95"/>
      <c r="D13347" s="101"/>
      <c r="E13347" s="102"/>
      <c r="F13347" s="268" t="s">
        <v>33</v>
      </c>
      <c r="G13347" s="283">
        <f>SUBTOTAL(9,G13338:G13346)</f>
        <v>0</v>
      </c>
    </row>
    <row r="13348" spans="1:7" ht="24" customHeight="1" x14ac:dyDescent="0.2">
      <c r="A13348" s="286"/>
      <c r="B13348" s="101"/>
      <c r="C13348" s="95"/>
      <c r="D13348" s="101"/>
      <c r="E13348" s="102"/>
      <c r="F13348" s="103"/>
      <c r="G13348" s="284"/>
    </row>
    <row r="13349" spans="1:7" ht="24" customHeight="1" x14ac:dyDescent="0.2">
      <c r="A13349" s="287" t="str">
        <f>B13307</f>
        <v/>
      </c>
      <c r="B13349" s="288" t="str">
        <f>C13307</f>
        <v/>
      </c>
      <c r="C13349" s="109"/>
      <c r="D13349" s="109" t="s">
        <v>34</v>
      </c>
      <c r="E13349" s="110"/>
      <c r="F13349" s="290" t="s">
        <v>35</v>
      </c>
      <c r="G13349" s="289">
        <f>SUBTOTAL(9,G13312:G13348)</f>
        <v>0</v>
      </c>
    </row>
    <row r="13351" spans="1:7" ht="24" customHeight="1" x14ac:dyDescent="0.2">
      <c r="A13351" s="269" t="s">
        <v>37</v>
      </c>
      <c r="B13351" s="270"/>
      <c r="C13351" s="270"/>
      <c r="D13351" s="270"/>
      <c r="E13351" s="270"/>
      <c r="F13351" s="270"/>
      <c r="G13351" s="271"/>
    </row>
    <row r="13352" spans="1:7" ht="24" customHeight="1" x14ac:dyDescent="0.2">
      <c r="A13352" s="272" t="s">
        <v>602</v>
      </c>
      <c r="B13352" s="97" t="str">
        <f>Comitente</f>
        <v>CA.ME. SAN JUAN SOCIEDAD DEL ESTADO</v>
      </c>
      <c r="C13352" s="92"/>
      <c r="D13352" s="98"/>
      <c r="E13352" s="98"/>
      <c r="F13352" s="99"/>
      <c r="G13352" s="273"/>
    </row>
    <row r="13353" spans="1:7" ht="24" customHeight="1" x14ac:dyDescent="0.2">
      <c r="A13353" s="272" t="s">
        <v>603</v>
      </c>
      <c r="B13353" s="97">
        <f>Contratista</f>
        <v>0</v>
      </c>
      <c r="C13353" s="93"/>
      <c r="D13353" s="93"/>
      <c r="E13353" s="93"/>
      <c r="F13353" s="100"/>
      <c r="G13353" s="274"/>
    </row>
    <row r="13354" spans="1:7" ht="24" customHeight="1" x14ac:dyDescent="0.2">
      <c r="A13354" s="272" t="s">
        <v>24</v>
      </c>
      <c r="B13354" s="97" t="str">
        <f>Obra</f>
        <v>CIERRE PERIMETRAL - OBRA CIVIL Ca.Me. SAN JUAN S.E.</v>
      </c>
      <c r="C13354" s="93"/>
      <c r="D13354" s="93"/>
      <c r="E13354" s="93"/>
      <c r="F13354" s="100" t="s">
        <v>38</v>
      </c>
      <c r="G13354" s="275">
        <f>Fecha_Base</f>
        <v>44711</v>
      </c>
    </row>
    <row r="13355" spans="1:7" ht="24" customHeight="1" x14ac:dyDescent="0.2">
      <c r="A13355" s="276" t="s">
        <v>601</v>
      </c>
      <c r="B13355" s="94" t="str">
        <f>Ubicación</f>
        <v>DEPARTAMENTO SARMIENTO</v>
      </c>
      <c r="C13355" s="94"/>
      <c r="D13355" s="101"/>
      <c r="E13355" s="102"/>
      <c r="F13355" s="103"/>
      <c r="G13355" s="277"/>
    </row>
    <row r="13356" spans="1:7" ht="24" customHeight="1" x14ac:dyDescent="0.2">
      <c r="A13356" s="276" t="s">
        <v>39</v>
      </c>
      <c r="B13356" s="104" t="str">
        <f>IFERROR(VALUE(LEFT(B13357,FIND(".",B13357)-1)),"")</f>
        <v/>
      </c>
      <c r="C13356" s="95" t="str">
        <f>IFERROR(VLOOKUP(B13356,Tabla_CyP,2,FALSE),"")</f>
        <v/>
      </c>
      <c r="D13356" s="95"/>
      <c r="E13356" s="102"/>
      <c r="F13356" s="103"/>
      <c r="G13356" s="277"/>
    </row>
    <row r="13357" spans="1:7" ht="24" customHeight="1" x14ac:dyDescent="0.2">
      <c r="A13357" s="276" t="s">
        <v>25</v>
      </c>
      <c r="B13357" s="105" t="str">
        <f>IFERROR(VLOOKUP(COUNTIF($A$1:A13357,"ANALISIS DE PRECIOS"),Tabla_NumeroItem,2,FALSE),"")</f>
        <v/>
      </c>
      <c r="C13357" s="95" t="str">
        <f>IFERROR(VLOOKUP(B13357,Tabla_CyP,2,FALSE),"")</f>
        <v/>
      </c>
      <c r="D13357" s="101"/>
      <c r="E13357" s="102"/>
      <c r="F13357" s="100" t="s">
        <v>26</v>
      </c>
      <c r="G13357" s="278" t="str">
        <f>IFERROR(VLOOKUP(B13357,Tabla_CyP,4,FALSE),"")</f>
        <v/>
      </c>
    </row>
    <row r="13358" spans="1:7" ht="24" customHeight="1" x14ac:dyDescent="0.2">
      <c r="A13358" s="276"/>
      <c r="B13358" s="94"/>
      <c r="C13358" s="95"/>
      <c r="D13358" s="101"/>
      <c r="E13358" s="102"/>
      <c r="F13358" s="103"/>
      <c r="G13358" s="277"/>
    </row>
    <row r="13359" spans="1:7" ht="24" customHeight="1" x14ac:dyDescent="0.2">
      <c r="A13359" s="378" t="s">
        <v>507</v>
      </c>
      <c r="B13359" s="379"/>
      <c r="C13359" s="380" t="s">
        <v>0</v>
      </c>
      <c r="D13359" s="380" t="s">
        <v>27</v>
      </c>
      <c r="E13359" s="386" t="s">
        <v>28</v>
      </c>
      <c r="F13359" s="388" t="s">
        <v>29</v>
      </c>
      <c r="G13359" s="388" t="s">
        <v>30</v>
      </c>
    </row>
    <row r="13360" spans="1:7" ht="24" customHeight="1" x14ac:dyDescent="0.2">
      <c r="A13360" s="106" t="s">
        <v>508</v>
      </c>
      <c r="B13360" s="106" t="s">
        <v>509</v>
      </c>
      <c r="C13360" s="381"/>
      <c r="D13360" s="381"/>
      <c r="E13360" s="387"/>
      <c r="F13360" s="389"/>
      <c r="G13360" s="389"/>
    </row>
    <row r="13361" spans="1:7" ht="24" customHeight="1" x14ac:dyDescent="0.2">
      <c r="A13361" s="279"/>
      <c r="B13361" s="108"/>
      <c r="C13361" s="267" t="s">
        <v>604</v>
      </c>
      <c r="D13361" s="109"/>
      <c r="E13361" s="110"/>
      <c r="F13361" s="111"/>
      <c r="G13361" s="280"/>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1">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1">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81">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81">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81">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81">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81">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81">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81">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81">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81">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81">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81">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81">
        <f t="shared" si="4010"/>
        <v>0</v>
      </c>
    </row>
    <row r="13376" spans="1:7" ht="24" customHeight="1" x14ac:dyDescent="0.2">
      <c r="A13376" s="282"/>
      <c r="B13376" s="95"/>
      <c r="C13376" s="95"/>
      <c r="D13376" s="101"/>
      <c r="E13376" s="102"/>
      <c r="F13376" s="268" t="s">
        <v>31</v>
      </c>
      <c r="G13376" s="283">
        <f>SUBTOTAL(9,G13362:G13375)</f>
        <v>0</v>
      </c>
    </row>
    <row r="13377" spans="1:7" ht="24" customHeight="1" x14ac:dyDescent="0.2">
      <c r="A13377" s="282"/>
      <c r="B13377" s="95"/>
      <c r="C13377" s="266" t="s">
        <v>605</v>
      </c>
      <c r="D13377" s="101"/>
      <c r="E13377" s="102"/>
      <c r="F13377" s="103"/>
      <c r="G13377" s="284"/>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1">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81">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81">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81">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81">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81">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81">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81">
        <f t="shared" si="4015"/>
        <v>0</v>
      </c>
    </row>
    <row r="13386" spans="1:7" ht="24" customHeight="1" x14ac:dyDescent="0.2">
      <c r="A13386" s="282"/>
      <c r="B13386" s="95"/>
      <c r="C13386" s="95"/>
      <c r="D13386" s="101"/>
      <c r="E13386" s="102"/>
      <c r="F13386" s="268" t="s">
        <v>32</v>
      </c>
      <c r="G13386" s="283">
        <f>SUBTOTAL(9,G13378:G13385)</f>
        <v>0</v>
      </c>
    </row>
    <row r="13387" spans="1:7" ht="24" customHeight="1" x14ac:dyDescent="0.2">
      <c r="A13387" s="282"/>
      <c r="B13387" s="95"/>
      <c r="C13387" s="266" t="s">
        <v>606</v>
      </c>
      <c r="D13387" s="101"/>
      <c r="E13387" s="102"/>
      <c r="F13387" s="103"/>
      <c r="G13387" s="284"/>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1">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81">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81">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81">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81">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81">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81">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81">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81">
        <f t="shared" si="4020"/>
        <v>0</v>
      </c>
    </row>
    <row r="13397" spans="1:7" ht="24" customHeight="1" x14ac:dyDescent="0.2">
      <c r="A13397" s="285"/>
      <c r="B13397" s="101"/>
      <c r="C13397" s="95"/>
      <c r="D13397" s="101"/>
      <c r="E13397" s="102"/>
      <c r="F13397" s="268" t="s">
        <v>33</v>
      </c>
      <c r="G13397" s="283">
        <f>SUBTOTAL(9,G13388:G13396)</f>
        <v>0</v>
      </c>
    </row>
    <row r="13398" spans="1:7" ht="24" customHeight="1" x14ac:dyDescent="0.2">
      <c r="A13398" s="286"/>
      <c r="B13398" s="101"/>
      <c r="C13398" s="95"/>
      <c r="D13398" s="101"/>
      <c r="E13398" s="102"/>
      <c r="F13398" s="103"/>
      <c r="G13398" s="284"/>
    </row>
    <row r="13399" spans="1:7" ht="24" customHeight="1" x14ac:dyDescent="0.2">
      <c r="A13399" s="287" t="str">
        <f>B13357</f>
        <v/>
      </c>
      <c r="B13399" s="288" t="str">
        <f>C13357</f>
        <v/>
      </c>
      <c r="C13399" s="109"/>
      <c r="D13399" s="109" t="s">
        <v>34</v>
      </c>
      <c r="E13399" s="110"/>
      <c r="F13399" s="290" t="s">
        <v>35</v>
      </c>
      <c r="G13399" s="289">
        <f>SUBTOTAL(9,G13362:G13398)</f>
        <v>0</v>
      </c>
    </row>
    <row r="13401" spans="1:7" ht="24" customHeight="1" x14ac:dyDescent="0.2">
      <c r="A13401" s="269" t="s">
        <v>37</v>
      </c>
      <c r="B13401" s="270"/>
      <c r="C13401" s="270"/>
      <c r="D13401" s="270"/>
      <c r="E13401" s="270"/>
      <c r="F13401" s="270"/>
      <c r="G13401" s="271"/>
    </row>
    <row r="13402" spans="1:7" ht="24" customHeight="1" x14ac:dyDescent="0.2">
      <c r="A13402" s="272" t="s">
        <v>602</v>
      </c>
      <c r="B13402" s="97" t="str">
        <f>Comitente</f>
        <v>CA.ME. SAN JUAN SOCIEDAD DEL ESTADO</v>
      </c>
      <c r="C13402" s="92"/>
      <c r="D13402" s="98"/>
      <c r="E13402" s="98"/>
      <c r="F13402" s="99"/>
      <c r="G13402" s="273"/>
    </row>
    <row r="13403" spans="1:7" ht="24" customHeight="1" x14ac:dyDescent="0.2">
      <c r="A13403" s="272" t="s">
        <v>603</v>
      </c>
      <c r="B13403" s="97">
        <f>Contratista</f>
        <v>0</v>
      </c>
      <c r="C13403" s="93"/>
      <c r="D13403" s="93"/>
      <c r="E13403" s="93"/>
      <c r="F13403" s="100"/>
      <c r="G13403" s="274"/>
    </row>
    <row r="13404" spans="1:7" ht="24" customHeight="1" x14ac:dyDescent="0.2">
      <c r="A13404" s="272" t="s">
        <v>24</v>
      </c>
      <c r="B13404" s="97" t="str">
        <f>Obra</f>
        <v>CIERRE PERIMETRAL - OBRA CIVIL Ca.Me. SAN JUAN S.E.</v>
      </c>
      <c r="C13404" s="93"/>
      <c r="D13404" s="93"/>
      <c r="E13404" s="93"/>
      <c r="F13404" s="100" t="s">
        <v>38</v>
      </c>
      <c r="G13404" s="275">
        <f>Fecha_Base</f>
        <v>44711</v>
      </c>
    </row>
    <row r="13405" spans="1:7" ht="24" customHeight="1" x14ac:dyDescent="0.2">
      <c r="A13405" s="276" t="s">
        <v>601</v>
      </c>
      <c r="B13405" s="94" t="str">
        <f>Ubicación</f>
        <v>DEPARTAMENTO SARMIENTO</v>
      </c>
      <c r="C13405" s="94"/>
      <c r="D13405" s="101"/>
      <c r="E13405" s="102"/>
      <c r="F13405" s="103"/>
      <c r="G13405" s="277"/>
    </row>
    <row r="13406" spans="1:7" ht="24" customHeight="1" x14ac:dyDescent="0.2">
      <c r="A13406" s="276" t="s">
        <v>39</v>
      </c>
      <c r="B13406" s="104" t="str">
        <f>IFERROR(VALUE(LEFT(B13407,FIND(".",B13407)-1)),"")</f>
        <v/>
      </c>
      <c r="C13406" s="95" t="str">
        <f>IFERROR(VLOOKUP(B13406,Tabla_CyP,2,FALSE),"")</f>
        <v/>
      </c>
      <c r="D13406" s="95"/>
      <c r="E13406" s="102"/>
      <c r="F13406" s="103"/>
      <c r="G13406" s="277"/>
    </row>
    <row r="13407" spans="1:7" ht="24" customHeight="1" x14ac:dyDescent="0.2">
      <c r="A13407" s="276" t="s">
        <v>25</v>
      </c>
      <c r="B13407" s="105" t="str">
        <f>IFERROR(VLOOKUP(COUNTIF($A$1:A13407,"ANALISIS DE PRECIOS"),Tabla_NumeroItem,2,FALSE),"")</f>
        <v/>
      </c>
      <c r="C13407" s="95" t="str">
        <f>IFERROR(VLOOKUP(B13407,Tabla_CyP,2,FALSE),"")</f>
        <v/>
      </c>
      <c r="D13407" s="101"/>
      <c r="E13407" s="102"/>
      <c r="F13407" s="100" t="s">
        <v>26</v>
      </c>
      <c r="G13407" s="278" t="str">
        <f>IFERROR(VLOOKUP(B13407,Tabla_CyP,4,FALSE),"")</f>
        <v/>
      </c>
    </row>
    <row r="13408" spans="1:7" ht="24" customHeight="1" x14ac:dyDescent="0.2">
      <c r="A13408" s="276"/>
      <c r="B13408" s="94"/>
      <c r="C13408" s="95"/>
      <c r="D13408" s="101"/>
      <c r="E13408" s="102"/>
      <c r="F13408" s="103"/>
      <c r="G13408" s="277"/>
    </row>
    <row r="13409" spans="1:7" ht="24" customHeight="1" x14ac:dyDescent="0.2">
      <c r="A13409" s="378" t="s">
        <v>507</v>
      </c>
      <c r="B13409" s="379"/>
      <c r="C13409" s="380" t="s">
        <v>0</v>
      </c>
      <c r="D13409" s="380" t="s">
        <v>27</v>
      </c>
      <c r="E13409" s="386" t="s">
        <v>28</v>
      </c>
      <c r="F13409" s="388" t="s">
        <v>29</v>
      </c>
      <c r="G13409" s="388" t="s">
        <v>30</v>
      </c>
    </row>
    <row r="13410" spans="1:7" ht="24" customHeight="1" x14ac:dyDescent="0.2">
      <c r="A13410" s="106" t="s">
        <v>508</v>
      </c>
      <c r="B13410" s="106" t="s">
        <v>509</v>
      </c>
      <c r="C13410" s="381"/>
      <c r="D13410" s="381"/>
      <c r="E13410" s="387"/>
      <c r="F13410" s="389"/>
      <c r="G13410" s="389"/>
    </row>
    <row r="13411" spans="1:7" ht="24" customHeight="1" x14ac:dyDescent="0.2">
      <c r="A13411" s="279"/>
      <c r="B13411" s="108"/>
      <c r="C13411" s="267" t="s">
        <v>604</v>
      </c>
      <c r="D13411" s="109"/>
      <c r="E13411" s="110"/>
      <c r="F13411" s="111"/>
      <c r="G13411" s="280"/>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1">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1">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81">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81">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81">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81">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81">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81">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81">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81">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81">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81">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81">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81">
        <f t="shared" si="4025"/>
        <v>0</v>
      </c>
    </row>
    <row r="13426" spans="1:7" ht="24" customHeight="1" x14ac:dyDescent="0.2">
      <c r="A13426" s="282"/>
      <c r="B13426" s="95"/>
      <c r="C13426" s="95"/>
      <c r="D13426" s="101"/>
      <c r="E13426" s="102"/>
      <c r="F13426" s="268" t="s">
        <v>31</v>
      </c>
      <c r="G13426" s="283">
        <f>SUBTOTAL(9,G13412:G13425)</f>
        <v>0</v>
      </c>
    </row>
    <row r="13427" spans="1:7" ht="24" customHeight="1" x14ac:dyDescent="0.2">
      <c r="A13427" s="282"/>
      <c r="B13427" s="95"/>
      <c r="C13427" s="266" t="s">
        <v>605</v>
      </c>
      <c r="D13427" s="101"/>
      <c r="E13427" s="102"/>
      <c r="F13427" s="103"/>
      <c r="G13427" s="284"/>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1">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81">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81">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81">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81">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81">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81">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81">
        <f t="shared" si="4030"/>
        <v>0</v>
      </c>
    </row>
    <row r="13436" spans="1:7" ht="24" customHeight="1" x14ac:dyDescent="0.2">
      <c r="A13436" s="282"/>
      <c r="B13436" s="95"/>
      <c r="C13436" s="95"/>
      <c r="D13436" s="101"/>
      <c r="E13436" s="102"/>
      <c r="F13436" s="268" t="s">
        <v>32</v>
      </c>
      <c r="G13436" s="283">
        <f>SUBTOTAL(9,G13428:G13435)</f>
        <v>0</v>
      </c>
    </row>
    <row r="13437" spans="1:7" ht="24" customHeight="1" x14ac:dyDescent="0.2">
      <c r="A13437" s="282"/>
      <c r="B13437" s="95"/>
      <c r="C13437" s="266" t="s">
        <v>606</v>
      </c>
      <c r="D13437" s="101"/>
      <c r="E13437" s="102"/>
      <c r="F13437" s="103"/>
      <c r="G13437" s="284"/>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1">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81">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81">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81">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81">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81">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81">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81">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81">
        <f t="shared" si="4035"/>
        <v>0</v>
      </c>
    </row>
    <row r="13447" spans="1:7" ht="24" customHeight="1" x14ac:dyDescent="0.2">
      <c r="A13447" s="285"/>
      <c r="B13447" s="101"/>
      <c r="C13447" s="95"/>
      <c r="D13447" s="101"/>
      <c r="E13447" s="102"/>
      <c r="F13447" s="268" t="s">
        <v>33</v>
      </c>
      <c r="G13447" s="283">
        <f>SUBTOTAL(9,G13438:G13446)</f>
        <v>0</v>
      </c>
    </row>
    <row r="13448" spans="1:7" ht="24" customHeight="1" x14ac:dyDescent="0.2">
      <c r="A13448" s="286"/>
      <c r="B13448" s="101"/>
      <c r="C13448" s="95"/>
      <c r="D13448" s="101"/>
      <c r="E13448" s="102"/>
      <c r="F13448" s="103"/>
      <c r="G13448" s="284"/>
    </row>
    <row r="13449" spans="1:7" ht="24" customHeight="1" x14ac:dyDescent="0.2">
      <c r="A13449" s="287" t="str">
        <f>B13407</f>
        <v/>
      </c>
      <c r="B13449" s="288" t="str">
        <f>C13407</f>
        <v/>
      </c>
      <c r="C13449" s="109"/>
      <c r="D13449" s="109" t="s">
        <v>34</v>
      </c>
      <c r="E13449" s="110"/>
      <c r="F13449" s="290" t="s">
        <v>35</v>
      </c>
      <c r="G13449" s="289">
        <f>SUBTOTAL(9,G13412:G13448)</f>
        <v>0</v>
      </c>
    </row>
    <row r="13451" spans="1:7" ht="24" customHeight="1" x14ac:dyDescent="0.2">
      <c r="A13451" s="269" t="s">
        <v>37</v>
      </c>
      <c r="B13451" s="270"/>
      <c r="C13451" s="270"/>
      <c r="D13451" s="270"/>
      <c r="E13451" s="270"/>
      <c r="F13451" s="270"/>
      <c r="G13451" s="271"/>
    </row>
    <row r="13452" spans="1:7" ht="24" customHeight="1" x14ac:dyDescent="0.2">
      <c r="A13452" s="272" t="s">
        <v>602</v>
      </c>
      <c r="B13452" s="97" t="str">
        <f>Comitente</f>
        <v>CA.ME. SAN JUAN SOCIEDAD DEL ESTADO</v>
      </c>
      <c r="C13452" s="92"/>
      <c r="D13452" s="98"/>
      <c r="E13452" s="98"/>
      <c r="F13452" s="99"/>
      <c r="G13452" s="273"/>
    </row>
    <row r="13453" spans="1:7" ht="24" customHeight="1" x14ac:dyDescent="0.2">
      <c r="A13453" s="272" t="s">
        <v>603</v>
      </c>
      <c r="B13453" s="97">
        <f>Contratista</f>
        <v>0</v>
      </c>
      <c r="C13453" s="93"/>
      <c r="D13453" s="93"/>
      <c r="E13453" s="93"/>
      <c r="F13453" s="100"/>
      <c r="G13453" s="274"/>
    </row>
    <row r="13454" spans="1:7" ht="24" customHeight="1" x14ac:dyDescent="0.2">
      <c r="A13454" s="272" t="s">
        <v>24</v>
      </c>
      <c r="B13454" s="97" t="str">
        <f>Obra</f>
        <v>CIERRE PERIMETRAL - OBRA CIVIL Ca.Me. SAN JUAN S.E.</v>
      </c>
      <c r="C13454" s="93"/>
      <c r="D13454" s="93"/>
      <c r="E13454" s="93"/>
      <c r="F13454" s="100" t="s">
        <v>38</v>
      </c>
      <c r="G13454" s="275">
        <f>Fecha_Base</f>
        <v>44711</v>
      </c>
    </row>
    <row r="13455" spans="1:7" ht="24" customHeight="1" x14ac:dyDescent="0.2">
      <c r="A13455" s="276" t="s">
        <v>601</v>
      </c>
      <c r="B13455" s="94" t="str">
        <f>Ubicación</f>
        <v>DEPARTAMENTO SARMIENTO</v>
      </c>
      <c r="C13455" s="94"/>
      <c r="D13455" s="101"/>
      <c r="E13455" s="102"/>
      <c r="F13455" s="103"/>
      <c r="G13455" s="277"/>
    </row>
    <row r="13456" spans="1:7" ht="24" customHeight="1" x14ac:dyDescent="0.2">
      <c r="A13456" s="276" t="s">
        <v>39</v>
      </c>
      <c r="B13456" s="104" t="str">
        <f>IFERROR(VALUE(LEFT(B13457,FIND(".",B13457)-1)),"")</f>
        <v/>
      </c>
      <c r="C13456" s="95" t="str">
        <f>IFERROR(VLOOKUP(B13456,Tabla_CyP,2,FALSE),"")</f>
        <v/>
      </c>
      <c r="D13456" s="95"/>
      <c r="E13456" s="102"/>
      <c r="F13456" s="103"/>
      <c r="G13456" s="277"/>
    </row>
    <row r="13457" spans="1:7" ht="24" customHeight="1" x14ac:dyDescent="0.2">
      <c r="A13457" s="276" t="s">
        <v>25</v>
      </c>
      <c r="B13457" s="105" t="str">
        <f>IFERROR(VLOOKUP(COUNTIF($A$1:A13457,"ANALISIS DE PRECIOS"),Tabla_NumeroItem,2,FALSE),"")</f>
        <v/>
      </c>
      <c r="C13457" s="95" t="str">
        <f>IFERROR(VLOOKUP(B13457,Tabla_CyP,2,FALSE),"")</f>
        <v/>
      </c>
      <c r="D13457" s="101"/>
      <c r="E13457" s="102"/>
      <c r="F13457" s="100" t="s">
        <v>26</v>
      </c>
      <c r="G13457" s="278" t="str">
        <f>IFERROR(VLOOKUP(B13457,Tabla_CyP,4,FALSE),"")</f>
        <v/>
      </c>
    </row>
    <row r="13458" spans="1:7" ht="24" customHeight="1" x14ac:dyDescent="0.2">
      <c r="A13458" s="276"/>
      <c r="B13458" s="94"/>
      <c r="C13458" s="95"/>
      <c r="D13458" s="101"/>
      <c r="E13458" s="102"/>
      <c r="F13458" s="103"/>
      <c r="G13458" s="277"/>
    </row>
    <row r="13459" spans="1:7" ht="24" customHeight="1" x14ac:dyDescent="0.2">
      <c r="A13459" s="378" t="s">
        <v>507</v>
      </c>
      <c r="B13459" s="379"/>
      <c r="C13459" s="380" t="s">
        <v>0</v>
      </c>
      <c r="D13459" s="380" t="s">
        <v>27</v>
      </c>
      <c r="E13459" s="386" t="s">
        <v>28</v>
      </c>
      <c r="F13459" s="388" t="s">
        <v>29</v>
      </c>
      <c r="G13459" s="388" t="s">
        <v>30</v>
      </c>
    </row>
    <row r="13460" spans="1:7" ht="24" customHeight="1" x14ac:dyDescent="0.2">
      <c r="A13460" s="106" t="s">
        <v>508</v>
      </c>
      <c r="B13460" s="106" t="s">
        <v>509</v>
      </c>
      <c r="C13460" s="381"/>
      <c r="D13460" s="381"/>
      <c r="E13460" s="387"/>
      <c r="F13460" s="389"/>
      <c r="G13460" s="389"/>
    </row>
    <row r="13461" spans="1:7" ht="24" customHeight="1" x14ac:dyDescent="0.2">
      <c r="A13461" s="279"/>
      <c r="B13461" s="108"/>
      <c r="C13461" s="267" t="s">
        <v>604</v>
      </c>
      <c r="D13461" s="109"/>
      <c r="E13461" s="110"/>
      <c r="F13461" s="111"/>
      <c r="G13461" s="280"/>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1">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1">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81">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81">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81">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81">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81">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81">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81">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81">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81">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81">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81">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81">
        <f t="shared" si="4040"/>
        <v>0</v>
      </c>
    </row>
    <row r="13476" spans="1:7" ht="24" customHeight="1" x14ac:dyDescent="0.2">
      <c r="A13476" s="282"/>
      <c r="B13476" s="95"/>
      <c r="C13476" s="95"/>
      <c r="D13476" s="101"/>
      <c r="E13476" s="102"/>
      <c r="F13476" s="268" t="s">
        <v>31</v>
      </c>
      <c r="G13476" s="283">
        <f>SUBTOTAL(9,G13462:G13475)</f>
        <v>0</v>
      </c>
    </row>
    <row r="13477" spans="1:7" ht="24" customHeight="1" x14ac:dyDescent="0.2">
      <c r="A13477" s="282"/>
      <c r="B13477" s="95"/>
      <c r="C13477" s="266" t="s">
        <v>605</v>
      </c>
      <c r="D13477" s="101"/>
      <c r="E13477" s="102"/>
      <c r="F13477" s="103"/>
      <c r="G13477" s="284"/>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1">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81">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81">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81">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81">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81">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81">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81">
        <f t="shared" si="4045"/>
        <v>0</v>
      </c>
    </row>
    <row r="13486" spans="1:7" ht="24" customHeight="1" x14ac:dyDescent="0.2">
      <c r="A13486" s="282"/>
      <c r="B13486" s="95"/>
      <c r="C13486" s="95"/>
      <c r="D13486" s="101"/>
      <c r="E13486" s="102"/>
      <c r="F13486" s="268" t="s">
        <v>32</v>
      </c>
      <c r="G13486" s="283">
        <f>SUBTOTAL(9,G13478:G13485)</f>
        <v>0</v>
      </c>
    </row>
    <row r="13487" spans="1:7" ht="24" customHeight="1" x14ac:dyDescent="0.2">
      <c r="A13487" s="282"/>
      <c r="B13487" s="95"/>
      <c r="C13487" s="266" t="s">
        <v>606</v>
      </c>
      <c r="D13487" s="101"/>
      <c r="E13487" s="102"/>
      <c r="F13487" s="103"/>
      <c r="G13487" s="284"/>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1">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81">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81">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81">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81">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81">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81">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81">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81">
        <f t="shared" si="4050"/>
        <v>0</v>
      </c>
    </row>
    <row r="13497" spans="1:7" ht="24" customHeight="1" x14ac:dyDescent="0.2">
      <c r="A13497" s="285"/>
      <c r="B13497" s="101"/>
      <c r="C13497" s="95"/>
      <c r="D13497" s="101"/>
      <c r="E13497" s="102"/>
      <c r="F13497" s="268" t="s">
        <v>33</v>
      </c>
      <c r="G13497" s="283">
        <f>SUBTOTAL(9,G13488:G13496)</f>
        <v>0</v>
      </c>
    </row>
    <row r="13498" spans="1:7" ht="24" customHeight="1" x14ac:dyDescent="0.2">
      <c r="A13498" s="286"/>
      <c r="B13498" s="101"/>
      <c r="C13498" s="95"/>
      <c r="D13498" s="101"/>
      <c r="E13498" s="102"/>
      <c r="F13498" s="103"/>
      <c r="G13498" s="284"/>
    </row>
    <row r="13499" spans="1:7" ht="24" customHeight="1" x14ac:dyDescent="0.2">
      <c r="A13499" s="287" t="str">
        <f>B13457</f>
        <v/>
      </c>
      <c r="B13499" s="288" t="str">
        <f>C13457</f>
        <v/>
      </c>
      <c r="C13499" s="109"/>
      <c r="D13499" s="109" t="s">
        <v>34</v>
      </c>
      <c r="E13499" s="110"/>
      <c r="F13499" s="290" t="s">
        <v>35</v>
      </c>
      <c r="G13499" s="289">
        <f>SUBTOTAL(9,G13462:G13498)</f>
        <v>0</v>
      </c>
    </row>
    <row r="13501" spans="1:7" ht="24" customHeight="1" x14ac:dyDescent="0.2">
      <c r="A13501" s="269" t="s">
        <v>37</v>
      </c>
      <c r="B13501" s="270"/>
      <c r="C13501" s="270"/>
      <c r="D13501" s="270"/>
      <c r="E13501" s="270"/>
      <c r="F13501" s="270"/>
      <c r="G13501" s="271"/>
    </row>
    <row r="13502" spans="1:7" ht="24" customHeight="1" x14ac:dyDescent="0.2">
      <c r="A13502" s="272" t="s">
        <v>602</v>
      </c>
      <c r="B13502" s="97" t="str">
        <f>Comitente</f>
        <v>CA.ME. SAN JUAN SOCIEDAD DEL ESTADO</v>
      </c>
      <c r="C13502" s="92"/>
      <c r="D13502" s="98"/>
      <c r="E13502" s="98"/>
      <c r="F13502" s="99"/>
      <c r="G13502" s="273"/>
    </row>
    <row r="13503" spans="1:7" ht="24" customHeight="1" x14ac:dyDescent="0.2">
      <c r="A13503" s="272" t="s">
        <v>603</v>
      </c>
      <c r="B13503" s="97">
        <f>Contratista</f>
        <v>0</v>
      </c>
      <c r="C13503" s="93"/>
      <c r="D13503" s="93"/>
      <c r="E13503" s="93"/>
      <c r="F13503" s="100"/>
      <c r="G13503" s="274"/>
    </row>
    <row r="13504" spans="1:7" ht="24" customHeight="1" x14ac:dyDescent="0.2">
      <c r="A13504" s="272" t="s">
        <v>24</v>
      </c>
      <c r="B13504" s="97" t="str">
        <f>Obra</f>
        <v>CIERRE PERIMETRAL - OBRA CIVIL Ca.Me. SAN JUAN S.E.</v>
      </c>
      <c r="C13504" s="93"/>
      <c r="D13504" s="93"/>
      <c r="E13504" s="93"/>
      <c r="F13504" s="100" t="s">
        <v>38</v>
      </c>
      <c r="G13504" s="275">
        <f>Fecha_Base</f>
        <v>44711</v>
      </c>
    </row>
    <row r="13505" spans="1:7" ht="24" customHeight="1" x14ac:dyDescent="0.2">
      <c r="A13505" s="276" t="s">
        <v>601</v>
      </c>
      <c r="B13505" s="94" t="str">
        <f>Ubicación</f>
        <v>DEPARTAMENTO SARMIENTO</v>
      </c>
      <c r="C13505" s="94"/>
      <c r="D13505" s="101"/>
      <c r="E13505" s="102"/>
      <c r="F13505" s="103"/>
      <c r="G13505" s="277"/>
    </row>
    <row r="13506" spans="1:7" ht="24" customHeight="1" x14ac:dyDescent="0.2">
      <c r="A13506" s="276" t="s">
        <v>39</v>
      </c>
      <c r="B13506" s="104" t="str">
        <f>IFERROR(VALUE(LEFT(B13507,FIND(".",B13507)-1)),"")</f>
        <v/>
      </c>
      <c r="C13506" s="95" t="str">
        <f>IFERROR(VLOOKUP(B13506,Tabla_CyP,2,FALSE),"")</f>
        <v/>
      </c>
      <c r="D13506" s="95"/>
      <c r="E13506" s="102"/>
      <c r="F13506" s="103"/>
      <c r="G13506" s="277"/>
    </row>
    <row r="13507" spans="1:7" ht="24" customHeight="1" x14ac:dyDescent="0.2">
      <c r="A13507" s="276" t="s">
        <v>25</v>
      </c>
      <c r="B13507" s="105" t="str">
        <f>IFERROR(VLOOKUP(COUNTIF($A$1:A13507,"ANALISIS DE PRECIOS"),Tabla_NumeroItem,2,FALSE),"")</f>
        <v/>
      </c>
      <c r="C13507" s="95" t="str">
        <f>IFERROR(VLOOKUP(B13507,Tabla_CyP,2,FALSE),"")</f>
        <v/>
      </c>
      <c r="D13507" s="101"/>
      <c r="E13507" s="102"/>
      <c r="F13507" s="100" t="s">
        <v>26</v>
      </c>
      <c r="G13507" s="278" t="str">
        <f>IFERROR(VLOOKUP(B13507,Tabla_CyP,4,FALSE),"")</f>
        <v/>
      </c>
    </row>
    <row r="13508" spans="1:7" ht="24" customHeight="1" x14ac:dyDescent="0.2">
      <c r="A13508" s="276"/>
      <c r="B13508" s="94"/>
      <c r="C13508" s="95"/>
      <c r="D13508" s="101"/>
      <c r="E13508" s="102"/>
      <c r="F13508" s="103"/>
      <c r="G13508" s="277"/>
    </row>
    <row r="13509" spans="1:7" ht="24" customHeight="1" x14ac:dyDescent="0.2">
      <c r="A13509" s="378" t="s">
        <v>507</v>
      </c>
      <c r="B13509" s="379"/>
      <c r="C13509" s="380" t="s">
        <v>0</v>
      </c>
      <c r="D13509" s="380" t="s">
        <v>27</v>
      </c>
      <c r="E13509" s="386" t="s">
        <v>28</v>
      </c>
      <c r="F13509" s="388" t="s">
        <v>29</v>
      </c>
      <c r="G13509" s="388" t="s">
        <v>30</v>
      </c>
    </row>
    <row r="13510" spans="1:7" ht="24" customHeight="1" x14ac:dyDescent="0.2">
      <c r="A13510" s="106" t="s">
        <v>508</v>
      </c>
      <c r="B13510" s="106" t="s">
        <v>509</v>
      </c>
      <c r="C13510" s="381"/>
      <c r="D13510" s="381"/>
      <c r="E13510" s="387"/>
      <c r="F13510" s="389"/>
      <c r="G13510" s="389"/>
    </row>
    <row r="13511" spans="1:7" ht="24" customHeight="1" x14ac:dyDescent="0.2">
      <c r="A13511" s="279"/>
      <c r="B13511" s="108"/>
      <c r="C13511" s="267" t="s">
        <v>604</v>
      </c>
      <c r="D13511" s="109"/>
      <c r="E13511" s="110"/>
      <c r="F13511" s="111"/>
      <c r="G13511" s="280"/>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1">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1">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81">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81">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81">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81">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81">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81">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81">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81">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81">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81">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81">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81">
        <f t="shared" si="4055"/>
        <v>0</v>
      </c>
    </row>
    <row r="13526" spans="1:7" ht="24" customHeight="1" x14ac:dyDescent="0.2">
      <c r="A13526" s="282"/>
      <c r="B13526" s="95"/>
      <c r="C13526" s="95"/>
      <c r="D13526" s="101"/>
      <c r="E13526" s="102"/>
      <c r="F13526" s="268" t="s">
        <v>31</v>
      </c>
      <c r="G13526" s="283">
        <f>SUBTOTAL(9,G13512:G13525)</f>
        <v>0</v>
      </c>
    </row>
    <row r="13527" spans="1:7" ht="24" customHeight="1" x14ac:dyDescent="0.2">
      <c r="A13527" s="282"/>
      <c r="B13527" s="95"/>
      <c r="C13527" s="266" t="s">
        <v>605</v>
      </c>
      <c r="D13527" s="101"/>
      <c r="E13527" s="102"/>
      <c r="F13527" s="103"/>
      <c r="G13527" s="284"/>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1">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81">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81">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81">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81">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81">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81">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81">
        <f t="shared" si="4060"/>
        <v>0</v>
      </c>
    </row>
    <row r="13536" spans="1:7" ht="24" customHeight="1" x14ac:dyDescent="0.2">
      <c r="A13536" s="282"/>
      <c r="B13536" s="95"/>
      <c r="C13536" s="95"/>
      <c r="D13536" s="101"/>
      <c r="E13536" s="102"/>
      <c r="F13536" s="268" t="s">
        <v>32</v>
      </c>
      <c r="G13536" s="283">
        <f>SUBTOTAL(9,G13528:G13535)</f>
        <v>0</v>
      </c>
    </row>
    <row r="13537" spans="1:7" ht="24" customHeight="1" x14ac:dyDescent="0.2">
      <c r="A13537" s="282"/>
      <c r="B13537" s="95"/>
      <c r="C13537" s="266" t="s">
        <v>606</v>
      </c>
      <c r="D13537" s="101"/>
      <c r="E13537" s="102"/>
      <c r="F13537" s="103"/>
      <c r="G13537" s="284"/>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1">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81">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81">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81">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81">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81">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81">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81">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81">
        <f t="shared" si="4065"/>
        <v>0</v>
      </c>
    </row>
    <row r="13547" spans="1:7" ht="24" customHeight="1" x14ac:dyDescent="0.2">
      <c r="A13547" s="285"/>
      <c r="B13547" s="101"/>
      <c r="C13547" s="95"/>
      <c r="D13547" s="101"/>
      <c r="E13547" s="102"/>
      <c r="F13547" s="268" t="s">
        <v>33</v>
      </c>
      <c r="G13547" s="283">
        <f>SUBTOTAL(9,G13538:G13546)</f>
        <v>0</v>
      </c>
    </row>
    <row r="13548" spans="1:7" ht="24" customHeight="1" x14ac:dyDescent="0.2">
      <c r="A13548" s="286"/>
      <c r="B13548" s="101"/>
      <c r="C13548" s="95"/>
      <c r="D13548" s="101"/>
      <c r="E13548" s="102"/>
      <c r="F13548" s="103"/>
      <c r="G13548" s="284"/>
    </row>
    <row r="13549" spans="1:7" ht="24" customHeight="1" x14ac:dyDescent="0.2">
      <c r="A13549" s="287" t="str">
        <f>B13507</f>
        <v/>
      </c>
      <c r="B13549" s="288" t="str">
        <f>C13507</f>
        <v/>
      </c>
      <c r="C13549" s="109"/>
      <c r="D13549" s="109" t="s">
        <v>34</v>
      </c>
      <c r="E13549" s="110"/>
      <c r="F13549" s="290" t="s">
        <v>35</v>
      </c>
      <c r="G13549" s="289">
        <f>SUBTOTAL(9,G13512:G13548)</f>
        <v>0</v>
      </c>
    </row>
    <row r="13551" spans="1:7" ht="24" customHeight="1" x14ac:dyDescent="0.2">
      <c r="A13551" s="269" t="s">
        <v>37</v>
      </c>
      <c r="B13551" s="270"/>
      <c r="C13551" s="270"/>
      <c r="D13551" s="270"/>
      <c r="E13551" s="270"/>
      <c r="F13551" s="270"/>
      <c r="G13551" s="271"/>
    </row>
    <row r="13552" spans="1:7" ht="24" customHeight="1" x14ac:dyDescent="0.2">
      <c r="A13552" s="272" t="s">
        <v>602</v>
      </c>
      <c r="B13552" s="97" t="str">
        <f>Comitente</f>
        <v>CA.ME. SAN JUAN SOCIEDAD DEL ESTADO</v>
      </c>
      <c r="C13552" s="92"/>
      <c r="D13552" s="98"/>
      <c r="E13552" s="98"/>
      <c r="F13552" s="99"/>
      <c r="G13552" s="273"/>
    </row>
    <row r="13553" spans="1:7" ht="24" customHeight="1" x14ac:dyDescent="0.2">
      <c r="A13553" s="272" t="s">
        <v>603</v>
      </c>
      <c r="B13553" s="97">
        <f>Contratista</f>
        <v>0</v>
      </c>
      <c r="C13553" s="93"/>
      <c r="D13553" s="93"/>
      <c r="E13553" s="93"/>
      <c r="F13553" s="100"/>
      <c r="G13553" s="274"/>
    </row>
    <row r="13554" spans="1:7" ht="24" customHeight="1" x14ac:dyDescent="0.2">
      <c r="A13554" s="272" t="s">
        <v>24</v>
      </c>
      <c r="B13554" s="97" t="str">
        <f>Obra</f>
        <v>CIERRE PERIMETRAL - OBRA CIVIL Ca.Me. SAN JUAN S.E.</v>
      </c>
      <c r="C13554" s="93"/>
      <c r="D13554" s="93"/>
      <c r="E13554" s="93"/>
      <c r="F13554" s="100" t="s">
        <v>38</v>
      </c>
      <c r="G13554" s="275">
        <f>Fecha_Base</f>
        <v>44711</v>
      </c>
    </row>
    <row r="13555" spans="1:7" ht="24" customHeight="1" x14ac:dyDescent="0.2">
      <c r="A13555" s="276" t="s">
        <v>601</v>
      </c>
      <c r="B13555" s="94" t="str">
        <f>Ubicación</f>
        <v>DEPARTAMENTO SARMIENTO</v>
      </c>
      <c r="C13555" s="94"/>
      <c r="D13555" s="101"/>
      <c r="E13555" s="102"/>
      <c r="F13555" s="103"/>
      <c r="G13555" s="277"/>
    </row>
    <row r="13556" spans="1:7" ht="24" customHeight="1" x14ac:dyDescent="0.2">
      <c r="A13556" s="276" t="s">
        <v>39</v>
      </c>
      <c r="B13556" s="104" t="str">
        <f>IFERROR(VALUE(LEFT(B13557,FIND(".",B13557)-1)),"")</f>
        <v/>
      </c>
      <c r="C13556" s="95" t="str">
        <f>IFERROR(VLOOKUP(B13556,Tabla_CyP,2,FALSE),"")</f>
        <v/>
      </c>
      <c r="D13556" s="95"/>
      <c r="E13556" s="102"/>
      <c r="F13556" s="103"/>
      <c r="G13556" s="277"/>
    </row>
    <row r="13557" spans="1:7" ht="24" customHeight="1" x14ac:dyDescent="0.2">
      <c r="A13557" s="276" t="s">
        <v>25</v>
      </c>
      <c r="B13557" s="105" t="str">
        <f>IFERROR(VLOOKUP(COUNTIF($A$1:A13557,"ANALISIS DE PRECIOS"),Tabla_NumeroItem,2,FALSE),"")</f>
        <v/>
      </c>
      <c r="C13557" s="95" t="str">
        <f>IFERROR(VLOOKUP(B13557,Tabla_CyP,2,FALSE),"")</f>
        <v/>
      </c>
      <c r="D13557" s="101"/>
      <c r="E13557" s="102"/>
      <c r="F13557" s="100" t="s">
        <v>26</v>
      </c>
      <c r="G13557" s="278" t="str">
        <f>IFERROR(VLOOKUP(B13557,Tabla_CyP,4,FALSE),"")</f>
        <v/>
      </c>
    </row>
    <row r="13558" spans="1:7" ht="24" customHeight="1" x14ac:dyDescent="0.2">
      <c r="A13558" s="276"/>
      <c r="B13558" s="94"/>
      <c r="C13558" s="95"/>
      <c r="D13558" s="101"/>
      <c r="E13558" s="102"/>
      <c r="F13558" s="103"/>
      <c r="G13558" s="277"/>
    </row>
    <row r="13559" spans="1:7" ht="24" customHeight="1" x14ac:dyDescent="0.2">
      <c r="A13559" s="378" t="s">
        <v>507</v>
      </c>
      <c r="B13559" s="379"/>
      <c r="C13559" s="380" t="s">
        <v>0</v>
      </c>
      <c r="D13559" s="380" t="s">
        <v>27</v>
      </c>
      <c r="E13559" s="386" t="s">
        <v>28</v>
      </c>
      <c r="F13559" s="388" t="s">
        <v>29</v>
      </c>
      <c r="G13559" s="388" t="s">
        <v>30</v>
      </c>
    </row>
    <row r="13560" spans="1:7" ht="24" customHeight="1" x14ac:dyDescent="0.2">
      <c r="A13560" s="106" t="s">
        <v>508</v>
      </c>
      <c r="B13560" s="106" t="s">
        <v>509</v>
      </c>
      <c r="C13560" s="381"/>
      <c r="D13560" s="381"/>
      <c r="E13560" s="387"/>
      <c r="F13560" s="389"/>
      <c r="G13560" s="389"/>
    </row>
    <row r="13561" spans="1:7" ht="24" customHeight="1" x14ac:dyDescent="0.2">
      <c r="A13561" s="279"/>
      <c r="B13561" s="108"/>
      <c r="C13561" s="267" t="s">
        <v>604</v>
      </c>
      <c r="D13561" s="109"/>
      <c r="E13561" s="110"/>
      <c r="F13561" s="111"/>
      <c r="G13561" s="280"/>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1">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1">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81">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81">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81">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81">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81">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81">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81">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81">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81">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81">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81">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81">
        <f t="shared" si="4070"/>
        <v>0</v>
      </c>
    </row>
    <row r="13576" spans="1:7" ht="24" customHeight="1" x14ac:dyDescent="0.2">
      <c r="A13576" s="282"/>
      <c r="B13576" s="95"/>
      <c r="C13576" s="95"/>
      <c r="D13576" s="101"/>
      <c r="E13576" s="102"/>
      <c r="F13576" s="268" t="s">
        <v>31</v>
      </c>
      <c r="G13576" s="283">
        <f>SUBTOTAL(9,G13562:G13575)</f>
        <v>0</v>
      </c>
    </row>
    <row r="13577" spans="1:7" ht="24" customHeight="1" x14ac:dyDescent="0.2">
      <c r="A13577" s="282"/>
      <c r="B13577" s="95"/>
      <c r="C13577" s="266" t="s">
        <v>605</v>
      </c>
      <c r="D13577" s="101"/>
      <c r="E13577" s="102"/>
      <c r="F13577" s="103"/>
      <c r="G13577" s="284"/>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1">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81">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81">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81">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81">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81">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81">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81">
        <f t="shared" si="4075"/>
        <v>0</v>
      </c>
    </row>
    <row r="13586" spans="1:7" ht="24" customHeight="1" x14ac:dyDescent="0.2">
      <c r="A13586" s="282"/>
      <c r="B13586" s="95"/>
      <c r="C13586" s="95"/>
      <c r="D13586" s="101"/>
      <c r="E13586" s="102"/>
      <c r="F13586" s="268" t="s">
        <v>32</v>
      </c>
      <c r="G13586" s="283">
        <f>SUBTOTAL(9,G13578:G13585)</f>
        <v>0</v>
      </c>
    </row>
    <row r="13587" spans="1:7" ht="24" customHeight="1" x14ac:dyDescent="0.2">
      <c r="A13587" s="282"/>
      <c r="B13587" s="95"/>
      <c r="C13587" s="266" t="s">
        <v>606</v>
      </c>
      <c r="D13587" s="101"/>
      <c r="E13587" s="102"/>
      <c r="F13587" s="103"/>
      <c r="G13587" s="284"/>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1">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81">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81">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81">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81">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81">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81">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81">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81">
        <f t="shared" si="4080"/>
        <v>0</v>
      </c>
    </row>
    <row r="13597" spans="1:7" ht="24" customHeight="1" x14ac:dyDescent="0.2">
      <c r="A13597" s="285"/>
      <c r="B13597" s="101"/>
      <c r="C13597" s="95"/>
      <c r="D13597" s="101"/>
      <c r="E13597" s="102"/>
      <c r="F13597" s="268" t="s">
        <v>33</v>
      </c>
      <c r="G13597" s="283">
        <f>SUBTOTAL(9,G13588:G13596)</f>
        <v>0</v>
      </c>
    </row>
    <row r="13598" spans="1:7" ht="24" customHeight="1" x14ac:dyDescent="0.2">
      <c r="A13598" s="286"/>
      <c r="B13598" s="101"/>
      <c r="C13598" s="95"/>
      <c r="D13598" s="101"/>
      <c r="E13598" s="102"/>
      <c r="F13598" s="103"/>
      <c r="G13598" s="284"/>
    </row>
    <row r="13599" spans="1:7" ht="24" customHeight="1" x14ac:dyDescent="0.2">
      <c r="A13599" s="287" t="str">
        <f>B13557</f>
        <v/>
      </c>
      <c r="B13599" s="288" t="str">
        <f>C13557</f>
        <v/>
      </c>
      <c r="C13599" s="109"/>
      <c r="D13599" s="109" t="s">
        <v>34</v>
      </c>
      <c r="E13599" s="110"/>
      <c r="F13599" s="290" t="s">
        <v>35</v>
      </c>
      <c r="G13599" s="289">
        <f>SUBTOTAL(9,G13562:G13598)</f>
        <v>0</v>
      </c>
    </row>
    <row r="13601" spans="1:7" ht="24" customHeight="1" x14ac:dyDescent="0.2">
      <c r="A13601" s="269" t="s">
        <v>37</v>
      </c>
      <c r="B13601" s="270"/>
      <c r="C13601" s="270"/>
      <c r="D13601" s="270"/>
      <c r="E13601" s="270"/>
      <c r="F13601" s="270"/>
      <c r="G13601" s="271"/>
    </row>
    <row r="13602" spans="1:7" ht="24" customHeight="1" x14ac:dyDescent="0.2">
      <c r="A13602" s="272" t="s">
        <v>602</v>
      </c>
      <c r="B13602" s="97" t="str">
        <f>Comitente</f>
        <v>CA.ME. SAN JUAN SOCIEDAD DEL ESTADO</v>
      </c>
      <c r="C13602" s="92"/>
      <c r="D13602" s="98"/>
      <c r="E13602" s="98"/>
      <c r="F13602" s="99"/>
      <c r="G13602" s="273"/>
    </row>
    <row r="13603" spans="1:7" ht="24" customHeight="1" x14ac:dyDescent="0.2">
      <c r="A13603" s="272" t="s">
        <v>603</v>
      </c>
      <c r="B13603" s="97">
        <f>Contratista</f>
        <v>0</v>
      </c>
      <c r="C13603" s="93"/>
      <c r="D13603" s="93"/>
      <c r="E13603" s="93"/>
      <c r="F13603" s="100"/>
      <c r="G13603" s="274"/>
    </row>
    <row r="13604" spans="1:7" ht="24" customHeight="1" x14ac:dyDescent="0.2">
      <c r="A13604" s="272" t="s">
        <v>24</v>
      </c>
      <c r="B13604" s="97" t="str">
        <f>Obra</f>
        <v>CIERRE PERIMETRAL - OBRA CIVIL Ca.Me. SAN JUAN S.E.</v>
      </c>
      <c r="C13604" s="93"/>
      <c r="D13604" s="93"/>
      <c r="E13604" s="93"/>
      <c r="F13604" s="100" t="s">
        <v>38</v>
      </c>
      <c r="G13604" s="275">
        <f>Fecha_Base</f>
        <v>44711</v>
      </c>
    </row>
    <row r="13605" spans="1:7" ht="24" customHeight="1" x14ac:dyDescent="0.2">
      <c r="A13605" s="276" t="s">
        <v>601</v>
      </c>
      <c r="B13605" s="94" t="str">
        <f>Ubicación</f>
        <v>DEPARTAMENTO SARMIENTO</v>
      </c>
      <c r="C13605" s="94"/>
      <c r="D13605" s="101"/>
      <c r="E13605" s="102"/>
      <c r="F13605" s="103"/>
      <c r="G13605" s="277"/>
    </row>
    <row r="13606" spans="1:7" ht="24" customHeight="1" x14ac:dyDescent="0.2">
      <c r="A13606" s="276" t="s">
        <v>39</v>
      </c>
      <c r="B13606" s="104" t="str">
        <f>IFERROR(VALUE(LEFT(B13607,FIND(".",B13607)-1)),"")</f>
        <v/>
      </c>
      <c r="C13606" s="95" t="str">
        <f>IFERROR(VLOOKUP(B13606,Tabla_CyP,2,FALSE),"")</f>
        <v/>
      </c>
      <c r="D13606" s="95"/>
      <c r="E13606" s="102"/>
      <c r="F13606" s="103"/>
      <c r="G13606" s="277"/>
    </row>
    <row r="13607" spans="1:7" ht="24" customHeight="1" x14ac:dyDescent="0.2">
      <c r="A13607" s="276" t="s">
        <v>25</v>
      </c>
      <c r="B13607" s="105" t="str">
        <f>IFERROR(VLOOKUP(COUNTIF($A$1:A13607,"ANALISIS DE PRECIOS"),Tabla_NumeroItem,2,FALSE),"")</f>
        <v/>
      </c>
      <c r="C13607" s="95" t="str">
        <f>IFERROR(VLOOKUP(B13607,Tabla_CyP,2,FALSE),"")</f>
        <v/>
      </c>
      <c r="D13607" s="101"/>
      <c r="E13607" s="102"/>
      <c r="F13607" s="100" t="s">
        <v>26</v>
      </c>
      <c r="G13607" s="278" t="str">
        <f>IFERROR(VLOOKUP(B13607,Tabla_CyP,4,FALSE),"")</f>
        <v/>
      </c>
    </row>
    <row r="13608" spans="1:7" ht="24" customHeight="1" x14ac:dyDescent="0.2">
      <c r="A13608" s="276"/>
      <c r="B13608" s="94"/>
      <c r="C13608" s="95"/>
      <c r="D13608" s="101"/>
      <c r="E13608" s="102"/>
      <c r="F13608" s="103"/>
      <c r="G13608" s="277"/>
    </row>
    <row r="13609" spans="1:7" ht="24" customHeight="1" x14ac:dyDescent="0.2">
      <c r="A13609" s="378" t="s">
        <v>507</v>
      </c>
      <c r="B13609" s="379"/>
      <c r="C13609" s="380" t="s">
        <v>0</v>
      </c>
      <c r="D13609" s="380" t="s">
        <v>27</v>
      </c>
      <c r="E13609" s="386" t="s">
        <v>28</v>
      </c>
      <c r="F13609" s="388" t="s">
        <v>29</v>
      </c>
      <c r="G13609" s="388" t="s">
        <v>30</v>
      </c>
    </row>
    <row r="13610" spans="1:7" ht="24" customHeight="1" x14ac:dyDescent="0.2">
      <c r="A13610" s="106" t="s">
        <v>508</v>
      </c>
      <c r="B13610" s="106" t="s">
        <v>509</v>
      </c>
      <c r="C13610" s="381"/>
      <c r="D13610" s="381"/>
      <c r="E13610" s="387"/>
      <c r="F13610" s="389"/>
      <c r="G13610" s="389"/>
    </row>
    <row r="13611" spans="1:7" ht="24" customHeight="1" x14ac:dyDescent="0.2">
      <c r="A13611" s="279"/>
      <c r="B13611" s="108"/>
      <c r="C13611" s="267" t="s">
        <v>604</v>
      </c>
      <c r="D13611" s="109"/>
      <c r="E13611" s="110"/>
      <c r="F13611" s="111"/>
      <c r="G13611" s="280"/>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1">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1">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81">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81">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81">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81">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81">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81">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81">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81">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81">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81">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81">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81">
        <f t="shared" si="4085"/>
        <v>0</v>
      </c>
    </row>
    <row r="13626" spans="1:7" ht="24" customHeight="1" x14ac:dyDescent="0.2">
      <c r="A13626" s="282"/>
      <c r="B13626" s="95"/>
      <c r="C13626" s="95"/>
      <c r="D13626" s="101"/>
      <c r="E13626" s="102"/>
      <c r="F13626" s="268" t="s">
        <v>31</v>
      </c>
      <c r="G13626" s="283">
        <f>SUBTOTAL(9,G13612:G13625)</f>
        <v>0</v>
      </c>
    </row>
    <row r="13627" spans="1:7" ht="24" customHeight="1" x14ac:dyDescent="0.2">
      <c r="A13627" s="282"/>
      <c r="B13627" s="95"/>
      <c r="C13627" s="266" t="s">
        <v>605</v>
      </c>
      <c r="D13627" s="101"/>
      <c r="E13627" s="102"/>
      <c r="F13627" s="103"/>
      <c r="G13627" s="284"/>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1">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81">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81">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81">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81">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81">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81">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81">
        <f t="shared" si="4090"/>
        <v>0</v>
      </c>
    </row>
    <row r="13636" spans="1:7" ht="24" customHeight="1" x14ac:dyDescent="0.2">
      <c r="A13636" s="282"/>
      <c r="B13636" s="95"/>
      <c r="C13636" s="95"/>
      <c r="D13636" s="101"/>
      <c r="E13636" s="102"/>
      <c r="F13636" s="268" t="s">
        <v>32</v>
      </c>
      <c r="G13636" s="283">
        <f>SUBTOTAL(9,G13628:G13635)</f>
        <v>0</v>
      </c>
    </row>
    <row r="13637" spans="1:7" ht="24" customHeight="1" x14ac:dyDescent="0.2">
      <c r="A13637" s="282"/>
      <c r="B13637" s="95"/>
      <c r="C13637" s="266" t="s">
        <v>606</v>
      </c>
      <c r="D13637" s="101"/>
      <c r="E13637" s="102"/>
      <c r="F13637" s="103"/>
      <c r="G13637" s="284"/>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1">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81">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81">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81">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81">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81">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81">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81">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81">
        <f t="shared" si="4095"/>
        <v>0</v>
      </c>
    </row>
    <row r="13647" spans="1:7" ht="24" customHeight="1" x14ac:dyDescent="0.2">
      <c r="A13647" s="285"/>
      <c r="B13647" s="101"/>
      <c r="C13647" s="95"/>
      <c r="D13647" s="101"/>
      <c r="E13647" s="102"/>
      <c r="F13647" s="268" t="s">
        <v>33</v>
      </c>
      <c r="G13647" s="283">
        <f>SUBTOTAL(9,G13638:G13646)</f>
        <v>0</v>
      </c>
    </row>
    <row r="13648" spans="1:7" ht="24" customHeight="1" x14ac:dyDescent="0.2">
      <c r="A13648" s="286"/>
      <c r="B13648" s="101"/>
      <c r="C13648" s="95"/>
      <c r="D13648" s="101"/>
      <c r="E13648" s="102"/>
      <c r="F13648" s="103"/>
      <c r="G13648" s="284"/>
    </row>
    <row r="13649" spans="1:7" ht="24" customHeight="1" x14ac:dyDescent="0.2">
      <c r="A13649" s="287" t="str">
        <f>B13607</f>
        <v/>
      </c>
      <c r="B13649" s="288" t="str">
        <f>C13607</f>
        <v/>
      </c>
      <c r="C13649" s="109"/>
      <c r="D13649" s="109" t="s">
        <v>34</v>
      </c>
      <c r="E13649" s="110"/>
      <c r="F13649" s="290" t="s">
        <v>35</v>
      </c>
      <c r="G13649" s="289">
        <f>SUBTOTAL(9,G13612:G13648)</f>
        <v>0</v>
      </c>
    </row>
    <row r="13651" spans="1:7" ht="24" customHeight="1" x14ac:dyDescent="0.2">
      <c r="A13651" s="269" t="s">
        <v>37</v>
      </c>
      <c r="B13651" s="270"/>
      <c r="C13651" s="270"/>
      <c r="D13651" s="270"/>
      <c r="E13651" s="270"/>
      <c r="F13651" s="270"/>
      <c r="G13651" s="271"/>
    </row>
    <row r="13652" spans="1:7" ht="24" customHeight="1" x14ac:dyDescent="0.2">
      <c r="A13652" s="272" t="s">
        <v>602</v>
      </c>
      <c r="B13652" s="97" t="str">
        <f>Comitente</f>
        <v>CA.ME. SAN JUAN SOCIEDAD DEL ESTADO</v>
      </c>
      <c r="C13652" s="92"/>
      <c r="D13652" s="98"/>
      <c r="E13652" s="98"/>
      <c r="F13652" s="99"/>
      <c r="G13652" s="273"/>
    </row>
    <row r="13653" spans="1:7" ht="24" customHeight="1" x14ac:dyDescent="0.2">
      <c r="A13653" s="272" t="s">
        <v>603</v>
      </c>
      <c r="B13653" s="97">
        <f>Contratista</f>
        <v>0</v>
      </c>
      <c r="C13653" s="93"/>
      <c r="D13653" s="93"/>
      <c r="E13653" s="93"/>
      <c r="F13653" s="100"/>
      <c r="G13653" s="274"/>
    </row>
    <row r="13654" spans="1:7" ht="24" customHeight="1" x14ac:dyDescent="0.2">
      <c r="A13654" s="272" t="s">
        <v>24</v>
      </c>
      <c r="B13654" s="97" t="str">
        <f>Obra</f>
        <v>CIERRE PERIMETRAL - OBRA CIVIL Ca.Me. SAN JUAN S.E.</v>
      </c>
      <c r="C13654" s="93"/>
      <c r="D13654" s="93"/>
      <c r="E13654" s="93"/>
      <c r="F13654" s="100" t="s">
        <v>38</v>
      </c>
      <c r="G13654" s="275">
        <f>Fecha_Base</f>
        <v>44711</v>
      </c>
    </row>
    <row r="13655" spans="1:7" ht="24" customHeight="1" x14ac:dyDescent="0.2">
      <c r="A13655" s="276" t="s">
        <v>601</v>
      </c>
      <c r="B13655" s="94" t="str">
        <f>Ubicación</f>
        <v>DEPARTAMENTO SARMIENTO</v>
      </c>
      <c r="C13655" s="94"/>
      <c r="D13655" s="101"/>
      <c r="E13655" s="102"/>
      <c r="F13655" s="103"/>
      <c r="G13655" s="277"/>
    </row>
    <row r="13656" spans="1:7" ht="24" customHeight="1" x14ac:dyDescent="0.2">
      <c r="A13656" s="276" t="s">
        <v>39</v>
      </c>
      <c r="B13656" s="104" t="str">
        <f>IFERROR(VALUE(LEFT(B13657,FIND(".",B13657)-1)),"")</f>
        <v/>
      </c>
      <c r="C13656" s="95" t="str">
        <f>IFERROR(VLOOKUP(B13656,Tabla_CyP,2,FALSE),"")</f>
        <v/>
      </c>
      <c r="D13656" s="95"/>
      <c r="E13656" s="102"/>
      <c r="F13656" s="103"/>
      <c r="G13656" s="277"/>
    </row>
    <row r="13657" spans="1:7" ht="24" customHeight="1" x14ac:dyDescent="0.2">
      <c r="A13657" s="276" t="s">
        <v>25</v>
      </c>
      <c r="B13657" s="105" t="str">
        <f>IFERROR(VLOOKUP(COUNTIF($A$1:A13657,"ANALISIS DE PRECIOS"),Tabla_NumeroItem,2,FALSE),"")</f>
        <v/>
      </c>
      <c r="C13657" s="95" t="str">
        <f>IFERROR(VLOOKUP(B13657,Tabla_CyP,2,FALSE),"")</f>
        <v/>
      </c>
      <c r="D13657" s="101"/>
      <c r="E13657" s="102"/>
      <c r="F13657" s="100" t="s">
        <v>26</v>
      </c>
      <c r="G13657" s="278" t="str">
        <f>IFERROR(VLOOKUP(B13657,Tabla_CyP,4,FALSE),"")</f>
        <v/>
      </c>
    </row>
    <row r="13658" spans="1:7" ht="24" customHeight="1" x14ac:dyDescent="0.2">
      <c r="A13658" s="276"/>
      <c r="B13658" s="94"/>
      <c r="C13658" s="95"/>
      <c r="D13658" s="101"/>
      <c r="E13658" s="102"/>
      <c r="F13658" s="103"/>
      <c r="G13658" s="277"/>
    </row>
    <row r="13659" spans="1:7" ht="24" customHeight="1" x14ac:dyDescent="0.2">
      <c r="A13659" s="378" t="s">
        <v>507</v>
      </c>
      <c r="B13659" s="379"/>
      <c r="C13659" s="380" t="s">
        <v>0</v>
      </c>
      <c r="D13659" s="380" t="s">
        <v>27</v>
      </c>
      <c r="E13659" s="386" t="s">
        <v>28</v>
      </c>
      <c r="F13659" s="388" t="s">
        <v>29</v>
      </c>
      <c r="G13659" s="388" t="s">
        <v>30</v>
      </c>
    </row>
    <row r="13660" spans="1:7" ht="24" customHeight="1" x14ac:dyDescent="0.2">
      <c r="A13660" s="106" t="s">
        <v>508</v>
      </c>
      <c r="B13660" s="106" t="s">
        <v>509</v>
      </c>
      <c r="C13660" s="381"/>
      <c r="D13660" s="381"/>
      <c r="E13660" s="387"/>
      <c r="F13660" s="389"/>
      <c r="G13660" s="389"/>
    </row>
    <row r="13661" spans="1:7" ht="24" customHeight="1" x14ac:dyDescent="0.2">
      <c r="A13661" s="279"/>
      <c r="B13661" s="108"/>
      <c r="C13661" s="267" t="s">
        <v>604</v>
      </c>
      <c r="D13661" s="109"/>
      <c r="E13661" s="110"/>
      <c r="F13661" s="111"/>
      <c r="G13661" s="280"/>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1">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1">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81">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81">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81">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81">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81">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81">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81">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81">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81">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81">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81">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81">
        <f t="shared" si="4100"/>
        <v>0</v>
      </c>
    </row>
    <row r="13676" spans="1:7" ht="24" customHeight="1" x14ac:dyDescent="0.2">
      <c r="A13676" s="282"/>
      <c r="B13676" s="95"/>
      <c r="C13676" s="95"/>
      <c r="D13676" s="101"/>
      <c r="E13676" s="102"/>
      <c r="F13676" s="268" t="s">
        <v>31</v>
      </c>
      <c r="G13676" s="283">
        <f>SUBTOTAL(9,G13662:G13675)</f>
        <v>0</v>
      </c>
    </row>
    <row r="13677" spans="1:7" ht="24" customHeight="1" x14ac:dyDescent="0.2">
      <c r="A13677" s="282"/>
      <c r="B13677" s="95"/>
      <c r="C13677" s="266" t="s">
        <v>605</v>
      </c>
      <c r="D13677" s="101"/>
      <c r="E13677" s="102"/>
      <c r="F13677" s="103"/>
      <c r="G13677" s="284"/>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1">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81">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81">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81">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81">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81">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81">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81">
        <f t="shared" si="4105"/>
        <v>0</v>
      </c>
    </row>
    <row r="13686" spans="1:7" ht="24" customHeight="1" x14ac:dyDescent="0.2">
      <c r="A13686" s="282"/>
      <c r="B13686" s="95"/>
      <c r="C13686" s="95"/>
      <c r="D13686" s="101"/>
      <c r="E13686" s="102"/>
      <c r="F13686" s="268" t="s">
        <v>32</v>
      </c>
      <c r="G13686" s="283">
        <f>SUBTOTAL(9,G13678:G13685)</f>
        <v>0</v>
      </c>
    </row>
    <row r="13687" spans="1:7" ht="24" customHeight="1" x14ac:dyDescent="0.2">
      <c r="A13687" s="282"/>
      <c r="B13687" s="95"/>
      <c r="C13687" s="266" t="s">
        <v>606</v>
      </c>
      <c r="D13687" s="101"/>
      <c r="E13687" s="102"/>
      <c r="F13687" s="103"/>
      <c r="G13687" s="284"/>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1">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81">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81">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81">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81">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81">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81">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81">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81">
        <f t="shared" si="4110"/>
        <v>0</v>
      </c>
    </row>
    <row r="13697" spans="1:7" ht="24" customHeight="1" x14ac:dyDescent="0.2">
      <c r="A13697" s="285"/>
      <c r="B13697" s="101"/>
      <c r="C13697" s="95"/>
      <c r="D13697" s="101"/>
      <c r="E13697" s="102"/>
      <c r="F13697" s="268" t="s">
        <v>33</v>
      </c>
      <c r="G13697" s="283">
        <f>SUBTOTAL(9,G13688:G13696)</f>
        <v>0</v>
      </c>
    </row>
    <row r="13698" spans="1:7" ht="24" customHeight="1" x14ac:dyDescent="0.2">
      <c r="A13698" s="286"/>
      <c r="B13698" s="101"/>
      <c r="C13698" s="95"/>
      <c r="D13698" s="101"/>
      <c r="E13698" s="102"/>
      <c r="F13698" s="103"/>
      <c r="G13698" s="284"/>
    </row>
    <row r="13699" spans="1:7" ht="24" customHeight="1" x14ac:dyDescent="0.2">
      <c r="A13699" s="287" t="str">
        <f>B13657</f>
        <v/>
      </c>
      <c r="B13699" s="288" t="str">
        <f>C13657</f>
        <v/>
      </c>
      <c r="C13699" s="109"/>
      <c r="D13699" s="109" t="s">
        <v>34</v>
      </c>
      <c r="E13699" s="110"/>
      <c r="F13699" s="290" t="s">
        <v>35</v>
      </c>
      <c r="G13699" s="289">
        <f>SUBTOTAL(9,G13662:G13698)</f>
        <v>0</v>
      </c>
    </row>
    <row r="13701" spans="1:7" ht="24" customHeight="1" x14ac:dyDescent="0.2">
      <c r="A13701" s="269" t="s">
        <v>37</v>
      </c>
      <c r="B13701" s="270"/>
      <c r="C13701" s="270"/>
      <c r="D13701" s="270"/>
      <c r="E13701" s="270"/>
      <c r="F13701" s="270"/>
      <c r="G13701" s="271"/>
    </row>
    <row r="13702" spans="1:7" ht="24" customHeight="1" x14ac:dyDescent="0.2">
      <c r="A13702" s="272" t="s">
        <v>602</v>
      </c>
      <c r="B13702" s="97" t="str">
        <f>Comitente</f>
        <v>CA.ME. SAN JUAN SOCIEDAD DEL ESTADO</v>
      </c>
      <c r="C13702" s="92"/>
      <c r="D13702" s="98"/>
      <c r="E13702" s="98"/>
      <c r="F13702" s="99"/>
      <c r="G13702" s="273"/>
    </row>
    <row r="13703" spans="1:7" ht="24" customHeight="1" x14ac:dyDescent="0.2">
      <c r="A13703" s="272" t="s">
        <v>603</v>
      </c>
      <c r="B13703" s="97">
        <f>Contratista</f>
        <v>0</v>
      </c>
      <c r="C13703" s="93"/>
      <c r="D13703" s="93"/>
      <c r="E13703" s="93"/>
      <c r="F13703" s="100"/>
      <c r="G13703" s="274"/>
    </row>
    <row r="13704" spans="1:7" ht="24" customHeight="1" x14ac:dyDescent="0.2">
      <c r="A13704" s="272" t="s">
        <v>24</v>
      </c>
      <c r="B13704" s="97" t="str">
        <f>Obra</f>
        <v>CIERRE PERIMETRAL - OBRA CIVIL Ca.Me. SAN JUAN S.E.</v>
      </c>
      <c r="C13704" s="93"/>
      <c r="D13704" s="93"/>
      <c r="E13704" s="93"/>
      <c r="F13704" s="100" t="s">
        <v>38</v>
      </c>
      <c r="G13704" s="275">
        <f>Fecha_Base</f>
        <v>44711</v>
      </c>
    </row>
    <row r="13705" spans="1:7" ht="24" customHeight="1" x14ac:dyDescent="0.2">
      <c r="A13705" s="276" t="s">
        <v>601</v>
      </c>
      <c r="B13705" s="94" t="str">
        <f>Ubicación</f>
        <v>DEPARTAMENTO SARMIENTO</v>
      </c>
      <c r="C13705" s="94"/>
      <c r="D13705" s="101"/>
      <c r="E13705" s="102"/>
      <c r="F13705" s="103"/>
      <c r="G13705" s="277"/>
    </row>
    <row r="13706" spans="1:7" ht="24" customHeight="1" x14ac:dyDescent="0.2">
      <c r="A13706" s="276" t="s">
        <v>39</v>
      </c>
      <c r="B13706" s="104" t="str">
        <f>IFERROR(VALUE(LEFT(B13707,FIND(".",B13707)-1)),"")</f>
        <v/>
      </c>
      <c r="C13706" s="95" t="str">
        <f>IFERROR(VLOOKUP(B13706,Tabla_CyP,2,FALSE),"")</f>
        <v/>
      </c>
      <c r="D13706" s="95"/>
      <c r="E13706" s="102"/>
      <c r="F13706" s="103"/>
      <c r="G13706" s="277"/>
    </row>
    <row r="13707" spans="1:7" ht="24" customHeight="1" x14ac:dyDescent="0.2">
      <c r="A13707" s="276" t="s">
        <v>25</v>
      </c>
      <c r="B13707" s="105" t="str">
        <f>IFERROR(VLOOKUP(COUNTIF($A$1:A13707,"ANALISIS DE PRECIOS"),Tabla_NumeroItem,2,FALSE),"")</f>
        <v/>
      </c>
      <c r="C13707" s="95" t="str">
        <f>IFERROR(VLOOKUP(B13707,Tabla_CyP,2,FALSE),"")</f>
        <v/>
      </c>
      <c r="D13707" s="101"/>
      <c r="E13707" s="102"/>
      <c r="F13707" s="100" t="s">
        <v>26</v>
      </c>
      <c r="G13707" s="278" t="str">
        <f>IFERROR(VLOOKUP(B13707,Tabla_CyP,4,FALSE),"")</f>
        <v/>
      </c>
    </row>
    <row r="13708" spans="1:7" ht="24" customHeight="1" x14ac:dyDescent="0.2">
      <c r="A13708" s="276"/>
      <c r="B13708" s="94"/>
      <c r="C13708" s="95"/>
      <c r="D13708" s="101"/>
      <c r="E13708" s="102"/>
      <c r="F13708" s="103"/>
      <c r="G13708" s="277"/>
    </row>
    <row r="13709" spans="1:7" ht="24" customHeight="1" x14ac:dyDescent="0.2">
      <c r="A13709" s="378" t="s">
        <v>507</v>
      </c>
      <c r="B13709" s="379"/>
      <c r="C13709" s="380" t="s">
        <v>0</v>
      </c>
      <c r="D13709" s="380" t="s">
        <v>27</v>
      </c>
      <c r="E13709" s="386" t="s">
        <v>28</v>
      </c>
      <c r="F13709" s="388" t="s">
        <v>29</v>
      </c>
      <c r="G13709" s="388" t="s">
        <v>30</v>
      </c>
    </row>
    <row r="13710" spans="1:7" ht="24" customHeight="1" x14ac:dyDescent="0.2">
      <c r="A13710" s="106" t="s">
        <v>508</v>
      </c>
      <c r="B13710" s="106" t="s">
        <v>509</v>
      </c>
      <c r="C13710" s="381"/>
      <c r="D13710" s="381"/>
      <c r="E13710" s="387"/>
      <c r="F13710" s="389"/>
      <c r="G13710" s="389"/>
    </row>
    <row r="13711" spans="1:7" ht="24" customHeight="1" x14ac:dyDescent="0.2">
      <c r="A13711" s="279"/>
      <c r="B13711" s="108"/>
      <c r="C13711" s="267" t="s">
        <v>604</v>
      </c>
      <c r="D13711" s="109"/>
      <c r="E13711" s="110"/>
      <c r="F13711" s="111"/>
      <c r="G13711" s="280"/>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1">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1">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81">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81">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81">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81">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81">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81">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81">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81">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81">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81">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81">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81">
        <f t="shared" si="4115"/>
        <v>0</v>
      </c>
    </row>
    <row r="13726" spans="1:7" ht="24" customHeight="1" x14ac:dyDescent="0.2">
      <c r="A13726" s="282"/>
      <c r="B13726" s="95"/>
      <c r="C13726" s="95"/>
      <c r="D13726" s="101"/>
      <c r="E13726" s="102"/>
      <c r="F13726" s="268" t="s">
        <v>31</v>
      </c>
      <c r="G13726" s="283">
        <f>SUBTOTAL(9,G13712:G13725)</f>
        <v>0</v>
      </c>
    </row>
    <row r="13727" spans="1:7" ht="24" customHeight="1" x14ac:dyDescent="0.2">
      <c r="A13727" s="282"/>
      <c r="B13727" s="95"/>
      <c r="C13727" s="266" t="s">
        <v>605</v>
      </c>
      <c r="D13727" s="101"/>
      <c r="E13727" s="102"/>
      <c r="F13727" s="103"/>
      <c r="G13727" s="284"/>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1">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81">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81">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81">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81">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81">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81">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81">
        <f t="shared" si="4120"/>
        <v>0</v>
      </c>
    </row>
    <row r="13736" spans="1:7" ht="24" customHeight="1" x14ac:dyDescent="0.2">
      <c r="A13736" s="282"/>
      <c r="B13736" s="95"/>
      <c r="C13736" s="95"/>
      <c r="D13736" s="101"/>
      <c r="E13736" s="102"/>
      <c r="F13736" s="268" t="s">
        <v>32</v>
      </c>
      <c r="G13736" s="283">
        <f>SUBTOTAL(9,G13728:G13735)</f>
        <v>0</v>
      </c>
    </row>
    <row r="13737" spans="1:7" ht="24" customHeight="1" x14ac:dyDescent="0.2">
      <c r="A13737" s="282"/>
      <c r="B13737" s="95"/>
      <c r="C13737" s="266" t="s">
        <v>606</v>
      </c>
      <c r="D13737" s="101"/>
      <c r="E13737" s="102"/>
      <c r="F13737" s="103"/>
      <c r="G13737" s="284"/>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1">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81">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81">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81">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81">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81">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81">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81">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81">
        <f t="shared" si="4125"/>
        <v>0</v>
      </c>
    </row>
    <row r="13747" spans="1:7" ht="24" customHeight="1" x14ac:dyDescent="0.2">
      <c r="A13747" s="285"/>
      <c r="B13747" s="101"/>
      <c r="C13747" s="95"/>
      <c r="D13747" s="101"/>
      <c r="E13747" s="102"/>
      <c r="F13747" s="268" t="s">
        <v>33</v>
      </c>
      <c r="G13747" s="283">
        <f>SUBTOTAL(9,G13738:G13746)</f>
        <v>0</v>
      </c>
    </row>
    <row r="13748" spans="1:7" ht="24" customHeight="1" x14ac:dyDescent="0.2">
      <c r="A13748" s="286"/>
      <c r="B13748" s="101"/>
      <c r="C13748" s="95"/>
      <c r="D13748" s="101"/>
      <c r="E13748" s="102"/>
      <c r="F13748" s="103"/>
      <c r="G13748" s="284"/>
    </row>
    <row r="13749" spans="1:7" ht="24" customHeight="1" x14ac:dyDescent="0.2">
      <c r="A13749" s="287" t="str">
        <f>B13707</f>
        <v/>
      </c>
      <c r="B13749" s="288" t="str">
        <f>C13707</f>
        <v/>
      </c>
      <c r="C13749" s="109"/>
      <c r="D13749" s="109" t="s">
        <v>34</v>
      </c>
      <c r="E13749" s="110"/>
      <c r="F13749" s="290" t="s">
        <v>35</v>
      </c>
      <c r="G13749" s="289">
        <f>SUBTOTAL(9,G13712:G13748)</f>
        <v>0</v>
      </c>
    </row>
    <row r="13751" spans="1:7" ht="24" customHeight="1" x14ac:dyDescent="0.2">
      <c r="A13751" s="269" t="s">
        <v>37</v>
      </c>
      <c r="B13751" s="270"/>
      <c r="C13751" s="270"/>
      <c r="D13751" s="270"/>
      <c r="E13751" s="270"/>
      <c r="F13751" s="270"/>
      <c r="G13751" s="271"/>
    </row>
    <row r="13752" spans="1:7" ht="24" customHeight="1" x14ac:dyDescent="0.2">
      <c r="A13752" s="272" t="s">
        <v>602</v>
      </c>
      <c r="B13752" s="97" t="str">
        <f>Comitente</f>
        <v>CA.ME. SAN JUAN SOCIEDAD DEL ESTADO</v>
      </c>
      <c r="C13752" s="92"/>
      <c r="D13752" s="98"/>
      <c r="E13752" s="98"/>
      <c r="F13752" s="99"/>
      <c r="G13752" s="273"/>
    </row>
    <row r="13753" spans="1:7" ht="24" customHeight="1" x14ac:dyDescent="0.2">
      <c r="A13753" s="272" t="s">
        <v>603</v>
      </c>
      <c r="B13753" s="97">
        <f>Contratista</f>
        <v>0</v>
      </c>
      <c r="C13753" s="93"/>
      <c r="D13753" s="93"/>
      <c r="E13753" s="93"/>
      <c r="F13753" s="100"/>
      <c r="G13753" s="274"/>
    </row>
    <row r="13754" spans="1:7" ht="24" customHeight="1" x14ac:dyDescent="0.2">
      <c r="A13754" s="272" t="s">
        <v>24</v>
      </c>
      <c r="B13754" s="97" t="str">
        <f>Obra</f>
        <v>CIERRE PERIMETRAL - OBRA CIVIL Ca.Me. SAN JUAN S.E.</v>
      </c>
      <c r="C13754" s="93"/>
      <c r="D13754" s="93"/>
      <c r="E13754" s="93"/>
      <c r="F13754" s="100" t="s">
        <v>38</v>
      </c>
      <c r="G13754" s="275">
        <f>Fecha_Base</f>
        <v>44711</v>
      </c>
    </row>
    <row r="13755" spans="1:7" ht="24" customHeight="1" x14ac:dyDescent="0.2">
      <c r="A13755" s="276" t="s">
        <v>601</v>
      </c>
      <c r="B13755" s="94" t="str">
        <f>Ubicación</f>
        <v>DEPARTAMENTO SARMIENTO</v>
      </c>
      <c r="C13755" s="94"/>
      <c r="D13755" s="101"/>
      <c r="E13755" s="102"/>
      <c r="F13755" s="103"/>
      <c r="G13755" s="277"/>
    </row>
    <row r="13756" spans="1:7" ht="24" customHeight="1" x14ac:dyDescent="0.2">
      <c r="A13756" s="276" t="s">
        <v>39</v>
      </c>
      <c r="B13756" s="104" t="str">
        <f>IFERROR(VALUE(LEFT(B13757,FIND(".",B13757)-1)),"")</f>
        <v/>
      </c>
      <c r="C13756" s="95" t="str">
        <f>IFERROR(VLOOKUP(B13756,Tabla_CyP,2,FALSE),"")</f>
        <v/>
      </c>
      <c r="D13756" s="95"/>
      <c r="E13756" s="102"/>
      <c r="F13756" s="103"/>
      <c r="G13756" s="277"/>
    </row>
    <row r="13757" spans="1:7" ht="24" customHeight="1" x14ac:dyDescent="0.2">
      <c r="A13757" s="276" t="s">
        <v>25</v>
      </c>
      <c r="B13757" s="105" t="str">
        <f>IFERROR(VLOOKUP(COUNTIF($A$1:A13757,"ANALISIS DE PRECIOS"),Tabla_NumeroItem,2,FALSE),"")</f>
        <v/>
      </c>
      <c r="C13757" s="95" t="str">
        <f>IFERROR(VLOOKUP(B13757,Tabla_CyP,2,FALSE),"")</f>
        <v/>
      </c>
      <c r="D13757" s="101"/>
      <c r="E13757" s="102"/>
      <c r="F13757" s="100" t="s">
        <v>26</v>
      </c>
      <c r="G13757" s="278" t="str">
        <f>IFERROR(VLOOKUP(B13757,Tabla_CyP,4,FALSE),"")</f>
        <v/>
      </c>
    </row>
    <row r="13758" spans="1:7" ht="24" customHeight="1" x14ac:dyDescent="0.2">
      <c r="A13758" s="276"/>
      <c r="B13758" s="94"/>
      <c r="C13758" s="95"/>
      <c r="D13758" s="101"/>
      <c r="E13758" s="102"/>
      <c r="F13758" s="103"/>
      <c r="G13758" s="277"/>
    </row>
    <row r="13759" spans="1:7" ht="24" customHeight="1" x14ac:dyDescent="0.2">
      <c r="A13759" s="378" t="s">
        <v>507</v>
      </c>
      <c r="B13759" s="379"/>
      <c r="C13759" s="380" t="s">
        <v>0</v>
      </c>
      <c r="D13759" s="380" t="s">
        <v>27</v>
      </c>
      <c r="E13759" s="386" t="s">
        <v>28</v>
      </c>
      <c r="F13759" s="388" t="s">
        <v>29</v>
      </c>
      <c r="G13759" s="388" t="s">
        <v>30</v>
      </c>
    </row>
    <row r="13760" spans="1:7" ht="24" customHeight="1" x14ac:dyDescent="0.2">
      <c r="A13760" s="106" t="s">
        <v>508</v>
      </c>
      <c r="B13760" s="106" t="s">
        <v>509</v>
      </c>
      <c r="C13760" s="381"/>
      <c r="D13760" s="381"/>
      <c r="E13760" s="387"/>
      <c r="F13760" s="389"/>
      <c r="G13760" s="389"/>
    </row>
    <row r="13761" spans="1:7" ht="24" customHeight="1" x14ac:dyDescent="0.2">
      <c r="A13761" s="279"/>
      <c r="B13761" s="108"/>
      <c r="C13761" s="267" t="s">
        <v>604</v>
      </c>
      <c r="D13761" s="109"/>
      <c r="E13761" s="110"/>
      <c r="F13761" s="111"/>
      <c r="G13761" s="280"/>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1">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1">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81">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81">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81">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81">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81">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81">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81">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81">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81">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81">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81">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81">
        <f t="shared" si="4130"/>
        <v>0</v>
      </c>
    </row>
    <row r="13776" spans="1:7" ht="24" customHeight="1" x14ac:dyDescent="0.2">
      <c r="A13776" s="282"/>
      <c r="B13776" s="95"/>
      <c r="C13776" s="95"/>
      <c r="D13776" s="101"/>
      <c r="E13776" s="102"/>
      <c r="F13776" s="268" t="s">
        <v>31</v>
      </c>
      <c r="G13776" s="283">
        <f>SUBTOTAL(9,G13762:G13775)</f>
        <v>0</v>
      </c>
    </row>
    <row r="13777" spans="1:7" ht="24" customHeight="1" x14ac:dyDescent="0.2">
      <c r="A13777" s="282"/>
      <c r="B13777" s="95"/>
      <c r="C13777" s="266" t="s">
        <v>605</v>
      </c>
      <c r="D13777" s="101"/>
      <c r="E13777" s="102"/>
      <c r="F13777" s="103"/>
      <c r="G13777" s="284"/>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1">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81">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81">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81">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81">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81">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81">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81">
        <f t="shared" si="4135"/>
        <v>0</v>
      </c>
    </row>
    <row r="13786" spans="1:7" ht="24" customHeight="1" x14ac:dyDescent="0.2">
      <c r="A13786" s="282"/>
      <c r="B13786" s="95"/>
      <c r="C13786" s="95"/>
      <c r="D13786" s="101"/>
      <c r="E13786" s="102"/>
      <c r="F13786" s="268" t="s">
        <v>32</v>
      </c>
      <c r="G13786" s="283">
        <f>SUBTOTAL(9,G13778:G13785)</f>
        <v>0</v>
      </c>
    </row>
    <row r="13787" spans="1:7" ht="24" customHeight="1" x14ac:dyDescent="0.2">
      <c r="A13787" s="282"/>
      <c r="B13787" s="95"/>
      <c r="C13787" s="266" t="s">
        <v>606</v>
      </c>
      <c r="D13787" s="101"/>
      <c r="E13787" s="102"/>
      <c r="F13787" s="103"/>
      <c r="G13787" s="284"/>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1">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81">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81">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81">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81">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81">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81">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81">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81">
        <f t="shared" si="4140"/>
        <v>0</v>
      </c>
    </row>
    <row r="13797" spans="1:7" ht="24" customHeight="1" x14ac:dyDescent="0.2">
      <c r="A13797" s="285"/>
      <c r="B13797" s="101"/>
      <c r="C13797" s="95"/>
      <c r="D13797" s="101"/>
      <c r="E13797" s="102"/>
      <c r="F13797" s="268" t="s">
        <v>33</v>
      </c>
      <c r="G13797" s="283">
        <f>SUBTOTAL(9,G13788:G13796)</f>
        <v>0</v>
      </c>
    </row>
    <row r="13798" spans="1:7" ht="24" customHeight="1" x14ac:dyDescent="0.2">
      <c r="A13798" s="286"/>
      <c r="B13798" s="101"/>
      <c r="C13798" s="95"/>
      <c r="D13798" s="101"/>
      <c r="E13798" s="102"/>
      <c r="F13798" s="103"/>
      <c r="G13798" s="284"/>
    </row>
    <row r="13799" spans="1:7" ht="24" customHeight="1" x14ac:dyDescent="0.2">
      <c r="A13799" s="287" t="str">
        <f>B13757</f>
        <v/>
      </c>
      <c r="B13799" s="288" t="str">
        <f>C13757</f>
        <v/>
      </c>
      <c r="C13799" s="109"/>
      <c r="D13799" s="109" t="s">
        <v>34</v>
      </c>
      <c r="E13799" s="110"/>
      <c r="F13799" s="290" t="s">
        <v>35</v>
      </c>
      <c r="G13799" s="289">
        <f>SUBTOTAL(9,G13762:G13798)</f>
        <v>0</v>
      </c>
    </row>
    <row r="13801" spans="1:7" ht="24" customHeight="1" x14ac:dyDescent="0.2">
      <c r="A13801" s="269" t="s">
        <v>37</v>
      </c>
      <c r="B13801" s="270"/>
      <c r="C13801" s="270"/>
      <c r="D13801" s="270"/>
      <c r="E13801" s="270"/>
      <c r="F13801" s="270"/>
      <c r="G13801" s="271"/>
    </row>
    <row r="13802" spans="1:7" ht="24" customHeight="1" x14ac:dyDescent="0.2">
      <c r="A13802" s="272" t="s">
        <v>602</v>
      </c>
      <c r="B13802" s="97" t="str">
        <f>Comitente</f>
        <v>CA.ME. SAN JUAN SOCIEDAD DEL ESTADO</v>
      </c>
      <c r="C13802" s="92"/>
      <c r="D13802" s="98"/>
      <c r="E13802" s="98"/>
      <c r="F13802" s="99"/>
      <c r="G13802" s="273"/>
    </row>
    <row r="13803" spans="1:7" ht="24" customHeight="1" x14ac:dyDescent="0.2">
      <c r="A13803" s="272" t="s">
        <v>603</v>
      </c>
      <c r="B13803" s="97">
        <f>Contratista</f>
        <v>0</v>
      </c>
      <c r="C13803" s="93"/>
      <c r="D13803" s="93"/>
      <c r="E13803" s="93"/>
      <c r="F13803" s="100"/>
      <c r="G13803" s="274"/>
    </row>
    <row r="13804" spans="1:7" ht="24" customHeight="1" x14ac:dyDescent="0.2">
      <c r="A13804" s="272" t="s">
        <v>24</v>
      </c>
      <c r="B13804" s="97" t="str">
        <f>Obra</f>
        <v>CIERRE PERIMETRAL - OBRA CIVIL Ca.Me. SAN JUAN S.E.</v>
      </c>
      <c r="C13804" s="93"/>
      <c r="D13804" s="93"/>
      <c r="E13804" s="93"/>
      <c r="F13804" s="100" t="s">
        <v>38</v>
      </c>
      <c r="G13804" s="275">
        <f>Fecha_Base</f>
        <v>44711</v>
      </c>
    </row>
    <row r="13805" spans="1:7" ht="24" customHeight="1" x14ac:dyDescent="0.2">
      <c r="A13805" s="276" t="s">
        <v>601</v>
      </c>
      <c r="B13805" s="94" t="str">
        <f>Ubicación</f>
        <v>DEPARTAMENTO SARMIENTO</v>
      </c>
      <c r="C13805" s="94"/>
      <c r="D13805" s="101"/>
      <c r="E13805" s="102"/>
      <c r="F13805" s="103"/>
      <c r="G13805" s="277"/>
    </row>
    <row r="13806" spans="1:7" ht="24" customHeight="1" x14ac:dyDescent="0.2">
      <c r="A13806" s="276" t="s">
        <v>39</v>
      </c>
      <c r="B13806" s="104" t="str">
        <f>IFERROR(VALUE(LEFT(B13807,FIND(".",B13807)-1)),"")</f>
        <v/>
      </c>
      <c r="C13806" s="95" t="str">
        <f>IFERROR(VLOOKUP(B13806,Tabla_CyP,2,FALSE),"")</f>
        <v/>
      </c>
      <c r="D13806" s="95"/>
      <c r="E13806" s="102"/>
      <c r="F13806" s="103"/>
      <c r="G13806" s="277"/>
    </row>
    <row r="13807" spans="1:7" ht="24" customHeight="1" x14ac:dyDescent="0.2">
      <c r="A13807" s="276" t="s">
        <v>25</v>
      </c>
      <c r="B13807" s="105" t="str">
        <f>IFERROR(VLOOKUP(COUNTIF($A$1:A13807,"ANALISIS DE PRECIOS"),Tabla_NumeroItem,2,FALSE),"")</f>
        <v/>
      </c>
      <c r="C13807" s="95" t="str">
        <f>IFERROR(VLOOKUP(B13807,Tabla_CyP,2,FALSE),"")</f>
        <v/>
      </c>
      <c r="D13807" s="101"/>
      <c r="E13807" s="102"/>
      <c r="F13807" s="100" t="s">
        <v>26</v>
      </c>
      <c r="G13807" s="278" t="str">
        <f>IFERROR(VLOOKUP(B13807,Tabla_CyP,4,FALSE),"")</f>
        <v/>
      </c>
    </row>
    <row r="13808" spans="1:7" ht="24" customHeight="1" x14ac:dyDescent="0.2">
      <c r="A13808" s="276"/>
      <c r="B13808" s="94"/>
      <c r="C13808" s="95"/>
      <c r="D13808" s="101"/>
      <c r="E13808" s="102"/>
      <c r="F13808" s="103"/>
      <c r="G13808" s="277"/>
    </row>
    <row r="13809" spans="1:7" ht="24" customHeight="1" x14ac:dyDescent="0.2">
      <c r="A13809" s="378" t="s">
        <v>507</v>
      </c>
      <c r="B13809" s="379"/>
      <c r="C13809" s="380" t="s">
        <v>0</v>
      </c>
      <c r="D13809" s="380" t="s">
        <v>27</v>
      </c>
      <c r="E13809" s="386" t="s">
        <v>28</v>
      </c>
      <c r="F13809" s="388" t="s">
        <v>29</v>
      </c>
      <c r="G13809" s="388" t="s">
        <v>30</v>
      </c>
    </row>
    <row r="13810" spans="1:7" ht="24" customHeight="1" x14ac:dyDescent="0.2">
      <c r="A13810" s="106" t="s">
        <v>508</v>
      </c>
      <c r="B13810" s="106" t="s">
        <v>509</v>
      </c>
      <c r="C13810" s="381"/>
      <c r="D13810" s="381"/>
      <c r="E13810" s="387"/>
      <c r="F13810" s="389"/>
      <c r="G13810" s="389"/>
    </row>
    <row r="13811" spans="1:7" ht="24" customHeight="1" x14ac:dyDescent="0.2">
      <c r="A13811" s="279"/>
      <c r="B13811" s="108"/>
      <c r="C13811" s="267" t="s">
        <v>604</v>
      </c>
      <c r="D13811" s="109"/>
      <c r="E13811" s="110"/>
      <c r="F13811" s="111"/>
      <c r="G13811" s="280"/>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1">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1">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81">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81">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81">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81">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81">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81">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81">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81">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81">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81">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81">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81">
        <f t="shared" si="4145"/>
        <v>0</v>
      </c>
    </row>
    <row r="13826" spans="1:7" ht="24" customHeight="1" x14ac:dyDescent="0.2">
      <c r="A13826" s="282"/>
      <c r="B13826" s="95"/>
      <c r="C13826" s="95"/>
      <c r="D13826" s="101"/>
      <c r="E13826" s="102"/>
      <c r="F13826" s="268" t="s">
        <v>31</v>
      </c>
      <c r="G13826" s="283">
        <f>SUBTOTAL(9,G13812:G13825)</f>
        <v>0</v>
      </c>
    </row>
    <row r="13827" spans="1:7" ht="24" customHeight="1" x14ac:dyDescent="0.2">
      <c r="A13827" s="282"/>
      <c r="B13827" s="95"/>
      <c r="C13827" s="266" t="s">
        <v>605</v>
      </c>
      <c r="D13827" s="101"/>
      <c r="E13827" s="102"/>
      <c r="F13827" s="103"/>
      <c r="G13827" s="284"/>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1">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81">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81">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81">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81">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81">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81">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81">
        <f t="shared" si="4150"/>
        <v>0</v>
      </c>
    </row>
    <row r="13836" spans="1:7" ht="24" customHeight="1" x14ac:dyDescent="0.2">
      <c r="A13836" s="282"/>
      <c r="B13836" s="95"/>
      <c r="C13836" s="95"/>
      <c r="D13836" s="101"/>
      <c r="E13836" s="102"/>
      <c r="F13836" s="268" t="s">
        <v>32</v>
      </c>
      <c r="G13836" s="283">
        <f>SUBTOTAL(9,G13828:G13835)</f>
        <v>0</v>
      </c>
    </row>
    <row r="13837" spans="1:7" ht="24" customHeight="1" x14ac:dyDescent="0.2">
      <c r="A13837" s="282"/>
      <c r="B13837" s="95"/>
      <c r="C13837" s="266" t="s">
        <v>606</v>
      </c>
      <c r="D13837" s="101"/>
      <c r="E13837" s="102"/>
      <c r="F13837" s="103"/>
      <c r="G13837" s="284"/>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1">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81">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81">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81">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81">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81">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81">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81">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81">
        <f t="shared" si="4155"/>
        <v>0</v>
      </c>
    </row>
    <row r="13847" spans="1:7" ht="24" customHeight="1" x14ac:dyDescent="0.2">
      <c r="A13847" s="285"/>
      <c r="B13847" s="101"/>
      <c r="C13847" s="95"/>
      <c r="D13847" s="101"/>
      <c r="E13847" s="102"/>
      <c r="F13847" s="268" t="s">
        <v>33</v>
      </c>
      <c r="G13847" s="283">
        <f>SUBTOTAL(9,G13838:G13846)</f>
        <v>0</v>
      </c>
    </row>
    <row r="13848" spans="1:7" ht="24" customHeight="1" x14ac:dyDescent="0.2">
      <c r="A13848" s="286"/>
      <c r="B13848" s="101"/>
      <c r="C13848" s="95"/>
      <c r="D13848" s="101"/>
      <c r="E13848" s="102"/>
      <c r="F13848" s="103"/>
      <c r="G13848" s="284"/>
    </row>
    <row r="13849" spans="1:7" ht="24" customHeight="1" x14ac:dyDescent="0.2">
      <c r="A13849" s="287" t="str">
        <f>B13807</f>
        <v/>
      </c>
      <c r="B13849" s="288" t="str">
        <f>C13807</f>
        <v/>
      </c>
      <c r="C13849" s="109"/>
      <c r="D13849" s="109" t="s">
        <v>34</v>
      </c>
      <c r="E13849" s="110"/>
      <c r="F13849" s="290" t="s">
        <v>35</v>
      </c>
      <c r="G13849" s="289">
        <f>SUBTOTAL(9,G13812:G13848)</f>
        <v>0</v>
      </c>
    </row>
    <row r="13851" spans="1:7" ht="24" customHeight="1" x14ac:dyDescent="0.2">
      <c r="A13851" s="269" t="s">
        <v>37</v>
      </c>
      <c r="B13851" s="270"/>
      <c r="C13851" s="270"/>
      <c r="D13851" s="270"/>
      <c r="E13851" s="270"/>
      <c r="F13851" s="270"/>
      <c r="G13851" s="271"/>
    </row>
    <row r="13852" spans="1:7" ht="24" customHeight="1" x14ac:dyDescent="0.2">
      <c r="A13852" s="272" t="s">
        <v>602</v>
      </c>
      <c r="B13852" s="97" t="str">
        <f>Comitente</f>
        <v>CA.ME. SAN JUAN SOCIEDAD DEL ESTADO</v>
      </c>
      <c r="C13852" s="92"/>
      <c r="D13852" s="98"/>
      <c r="E13852" s="98"/>
      <c r="F13852" s="99"/>
      <c r="G13852" s="273"/>
    </row>
    <row r="13853" spans="1:7" ht="24" customHeight="1" x14ac:dyDescent="0.2">
      <c r="A13853" s="272" t="s">
        <v>603</v>
      </c>
      <c r="B13853" s="97">
        <f>Contratista</f>
        <v>0</v>
      </c>
      <c r="C13853" s="93"/>
      <c r="D13853" s="93"/>
      <c r="E13853" s="93"/>
      <c r="F13853" s="100"/>
      <c r="G13853" s="274"/>
    </row>
    <row r="13854" spans="1:7" ht="24" customHeight="1" x14ac:dyDescent="0.2">
      <c r="A13854" s="272" t="s">
        <v>24</v>
      </c>
      <c r="B13854" s="97" t="str">
        <f>Obra</f>
        <v>CIERRE PERIMETRAL - OBRA CIVIL Ca.Me. SAN JUAN S.E.</v>
      </c>
      <c r="C13854" s="93"/>
      <c r="D13854" s="93"/>
      <c r="E13854" s="93"/>
      <c r="F13854" s="100" t="s">
        <v>38</v>
      </c>
      <c r="G13854" s="275">
        <f>Fecha_Base</f>
        <v>44711</v>
      </c>
    </row>
    <row r="13855" spans="1:7" ht="24" customHeight="1" x14ac:dyDescent="0.2">
      <c r="A13855" s="276" t="s">
        <v>601</v>
      </c>
      <c r="B13855" s="94" t="str">
        <f>Ubicación</f>
        <v>DEPARTAMENTO SARMIENTO</v>
      </c>
      <c r="C13855" s="94"/>
      <c r="D13855" s="101"/>
      <c r="E13855" s="102"/>
      <c r="F13855" s="103"/>
      <c r="G13855" s="277"/>
    </row>
    <row r="13856" spans="1:7" ht="24" customHeight="1" x14ac:dyDescent="0.2">
      <c r="A13856" s="276" t="s">
        <v>39</v>
      </c>
      <c r="B13856" s="104" t="str">
        <f>IFERROR(VALUE(LEFT(B13857,FIND(".",B13857)-1)),"")</f>
        <v/>
      </c>
      <c r="C13856" s="95" t="str">
        <f>IFERROR(VLOOKUP(B13856,Tabla_CyP,2,FALSE),"")</f>
        <v/>
      </c>
      <c r="D13856" s="95"/>
      <c r="E13856" s="102"/>
      <c r="F13856" s="103"/>
      <c r="G13856" s="277"/>
    </row>
    <row r="13857" spans="1:7" ht="24" customHeight="1" x14ac:dyDescent="0.2">
      <c r="A13857" s="276" t="s">
        <v>25</v>
      </c>
      <c r="B13857" s="105" t="str">
        <f>IFERROR(VLOOKUP(COUNTIF($A$1:A13857,"ANALISIS DE PRECIOS"),Tabla_NumeroItem,2,FALSE),"")</f>
        <v/>
      </c>
      <c r="C13857" s="95" t="str">
        <f>IFERROR(VLOOKUP(B13857,Tabla_CyP,2,FALSE),"")</f>
        <v/>
      </c>
      <c r="D13857" s="101"/>
      <c r="E13857" s="102"/>
      <c r="F13857" s="100" t="s">
        <v>26</v>
      </c>
      <c r="G13857" s="278" t="str">
        <f>IFERROR(VLOOKUP(B13857,Tabla_CyP,4,FALSE),"")</f>
        <v/>
      </c>
    </row>
    <row r="13858" spans="1:7" ht="24" customHeight="1" x14ac:dyDescent="0.2">
      <c r="A13858" s="276"/>
      <c r="B13858" s="94"/>
      <c r="C13858" s="95"/>
      <c r="D13858" s="101"/>
      <c r="E13858" s="102"/>
      <c r="F13858" s="103"/>
      <c r="G13858" s="277"/>
    </row>
    <row r="13859" spans="1:7" ht="24" customHeight="1" x14ac:dyDescent="0.2">
      <c r="A13859" s="378" t="s">
        <v>507</v>
      </c>
      <c r="B13859" s="379"/>
      <c r="C13859" s="380" t="s">
        <v>0</v>
      </c>
      <c r="D13859" s="380" t="s">
        <v>27</v>
      </c>
      <c r="E13859" s="386" t="s">
        <v>28</v>
      </c>
      <c r="F13859" s="388" t="s">
        <v>29</v>
      </c>
      <c r="G13859" s="388" t="s">
        <v>30</v>
      </c>
    </row>
    <row r="13860" spans="1:7" ht="24" customHeight="1" x14ac:dyDescent="0.2">
      <c r="A13860" s="106" t="s">
        <v>508</v>
      </c>
      <c r="B13860" s="106" t="s">
        <v>509</v>
      </c>
      <c r="C13860" s="381"/>
      <c r="D13860" s="381"/>
      <c r="E13860" s="387"/>
      <c r="F13860" s="389"/>
      <c r="G13860" s="389"/>
    </row>
    <row r="13861" spans="1:7" ht="24" customHeight="1" x14ac:dyDescent="0.2">
      <c r="A13861" s="279"/>
      <c r="B13861" s="108"/>
      <c r="C13861" s="267" t="s">
        <v>604</v>
      </c>
      <c r="D13861" s="109"/>
      <c r="E13861" s="110"/>
      <c r="F13861" s="111"/>
      <c r="G13861" s="280"/>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1">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1">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81">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81">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81">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81">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81">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81">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81">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81">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81">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81">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81">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81">
        <f t="shared" si="4160"/>
        <v>0</v>
      </c>
    </row>
    <row r="13876" spans="1:7" ht="24" customHeight="1" x14ac:dyDescent="0.2">
      <c r="A13876" s="282"/>
      <c r="B13876" s="95"/>
      <c r="C13876" s="95"/>
      <c r="D13876" s="101"/>
      <c r="E13876" s="102"/>
      <c r="F13876" s="268" t="s">
        <v>31</v>
      </c>
      <c r="G13876" s="283">
        <f>SUBTOTAL(9,G13862:G13875)</f>
        <v>0</v>
      </c>
    </row>
    <row r="13877" spans="1:7" ht="24" customHeight="1" x14ac:dyDescent="0.2">
      <c r="A13877" s="282"/>
      <c r="B13877" s="95"/>
      <c r="C13877" s="266" t="s">
        <v>605</v>
      </c>
      <c r="D13877" s="101"/>
      <c r="E13877" s="102"/>
      <c r="F13877" s="103"/>
      <c r="G13877" s="284"/>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1">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81">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81">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81">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81">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81">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81">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81">
        <f t="shared" si="4165"/>
        <v>0</v>
      </c>
    </row>
    <row r="13886" spans="1:7" ht="24" customHeight="1" x14ac:dyDescent="0.2">
      <c r="A13886" s="282"/>
      <c r="B13886" s="95"/>
      <c r="C13886" s="95"/>
      <c r="D13886" s="101"/>
      <c r="E13886" s="102"/>
      <c r="F13886" s="268" t="s">
        <v>32</v>
      </c>
      <c r="G13886" s="283">
        <f>SUBTOTAL(9,G13878:G13885)</f>
        <v>0</v>
      </c>
    </row>
    <row r="13887" spans="1:7" ht="24" customHeight="1" x14ac:dyDescent="0.2">
      <c r="A13887" s="282"/>
      <c r="B13887" s="95"/>
      <c r="C13887" s="266" t="s">
        <v>606</v>
      </c>
      <c r="D13887" s="101"/>
      <c r="E13887" s="102"/>
      <c r="F13887" s="103"/>
      <c r="G13887" s="284"/>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1">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81">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81">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81">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81">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81">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81">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81">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81">
        <f t="shared" si="4170"/>
        <v>0</v>
      </c>
    </row>
    <row r="13897" spans="1:7" ht="24" customHeight="1" x14ac:dyDescent="0.2">
      <c r="A13897" s="285"/>
      <c r="B13897" s="101"/>
      <c r="C13897" s="95"/>
      <c r="D13897" s="101"/>
      <c r="E13897" s="102"/>
      <c r="F13897" s="268" t="s">
        <v>33</v>
      </c>
      <c r="G13897" s="283">
        <f>SUBTOTAL(9,G13888:G13896)</f>
        <v>0</v>
      </c>
    </row>
    <row r="13898" spans="1:7" ht="24" customHeight="1" x14ac:dyDescent="0.2">
      <c r="A13898" s="286"/>
      <c r="B13898" s="101"/>
      <c r="C13898" s="95"/>
      <c r="D13898" s="101"/>
      <c r="E13898" s="102"/>
      <c r="F13898" s="103"/>
      <c r="G13898" s="284"/>
    </row>
    <row r="13899" spans="1:7" ht="24" customHeight="1" x14ac:dyDescent="0.2">
      <c r="A13899" s="287" t="str">
        <f>B13857</f>
        <v/>
      </c>
      <c r="B13899" s="288" t="str">
        <f>C13857</f>
        <v/>
      </c>
      <c r="C13899" s="109"/>
      <c r="D13899" s="109" t="s">
        <v>34</v>
      </c>
      <c r="E13899" s="110"/>
      <c r="F13899" s="290" t="s">
        <v>35</v>
      </c>
      <c r="G13899" s="289">
        <f>SUBTOTAL(9,G13862:G13898)</f>
        <v>0</v>
      </c>
    </row>
    <row r="13901" spans="1:7" ht="24" customHeight="1" x14ac:dyDescent="0.2">
      <c r="A13901" s="269" t="s">
        <v>37</v>
      </c>
      <c r="B13901" s="270"/>
      <c r="C13901" s="270"/>
      <c r="D13901" s="270"/>
      <c r="E13901" s="270"/>
      <c r="F13901" s="270"/>
      <c r="G13901" s="271"/>
    </row>
    <row r="13902" spans="1:7" ht="24" customHeight="1" x14ac:dyDescent="0.2">
      <c r="A13902" s="272" t="s">
        <v>602</v>
      </c>
      <c r="B13902" s="97" t="str">
        <f>Comitente</f>
        <v>CA.ME. SAN JUAN SOCIEDAD DEL ESTADO</v>
      </c>
      <c r="C13902" s="92"/>
      <c r="D13902" s="98"/>
      <c r="E13902" s="98"/>
      <c r="F13902" s="99"/>
      <c r="G13902" s="273"/>
    </row>
    <row r="13903" spans="1:7" ht="24" customHeight="1" x14ac:dyDescent="0.2">
      <c r="A13903" s="272" t="s">
        <v>603</v>
      </c>
      <c r="B13903" s="97">
        <f>Contratista</f>
        <v>0</v>
      </c>
      <c r="C13903" s="93"/>
      <c r="D13903" s="93"/>
      <c r="E13903" s="93"/>
      <c r="F13903" s="100"/>
      <c r="G13903" s="274"/>
    </row>
    <row r="13904" spans="1:7" ht="24" customHeight="1" x14ac:dyDescent="0.2">
      <c r="A13904" s="272" t="s">
        <v>24</v>
      </c>
      <c r="B13904" s="97" t="str">
        <f>Obra</f>
        <v>CIERRE PERIMETRAL - OBRA CIVIL Ca.Me. SAN JUAN S.E.</v>
      </c>
      <c r="C13904" s="93"/>
      <c r="D13904" s="93"/>
      <c r="E13904" s="93"/>
      <c r="F13904" s="100" t="s">
        <v>38</v>
      </c>
      <c r="G13904" s="275">
        <f>Fecha_Base</f>
        <v>44711</v>
      </c>
    </row>
    <row r="13905" spans="1:7" ht="24" customHeight="1" x14ac:dyDescent="0.2">
      <c r="A13905" s="276" t="s">
        <v>601</v>
      </c>
      <c r="B13905" s="94" t="str">
        <f>Ubicación</f>
        <v>DEPARTAMENTO SARMIENTO</v>
      </c>
      <c r="C13905" s="94"/>
      <c r="D13905" s="101"/>
      <c r="E13905" s="102"/>
      <c r="F13905" s="103"/>
      <c r="G13905" s="277"/>
    </row>
    <row r="13906" spans="1:7" ht="24" customHeight="1" x14ac:dyDescent="0.2">
      <c r="A13906" s="276" t="s">
        <v>39</v>
      </c>
      <c r="B13906" s="104" t="str">
        <f>IFERROR(VALUE(LEFT(B13907,FIND(".",B13907)-1)),"")</f>
        <v/>
      </c>
      <c r="C13906" s="95" t="str">
        <f>IFERROR(VLOOKUP(B13906,Tabla_CyP,2,FALSE),"")</f>
        <v/>
      </c>
      <c r="D13906" s="95"/>
      <c r="E13906" s="102"/>
      <c r="F13906" s="103"/>
      <c r="G13906" s="277"/>
    </row>
    <row r="13907" spans="1:7" ht="24" customHeight="1" x14ac:dyDescent="0.2">
      <c r="A13907" s="276" t="s">
        <v>25</v>
      </c>
      <c r="B13907" s="105" t="str">
        <f>IFERROR(VLOOKUP(COUNTIF($A$1:A13907,"ANALISIS DE PRECIOS"),Tabla_NumeroItem,2,FALSE),"")</f>
        <v/>
      </c>
      <c r="C13907" s="95" t="str">
        <f>IFERROR(VLOOKUP(B13907,Tabla_CyP,2,FALSE),"")</f>
        <v/>
      </c>
      <c r="D13907" s="101"/>
      <c r="E13907" s="102"/>
      <c r="F13907" s="100" t="s">
        <v>26</v>
      </c>
      <c r="G13907" s="278" t="str">
        <f>IFERROR(VLOOKUP(B13907,Tabla_CyP,4,FALSE),"")</f>
        <v/>
      </c>
    </row>
    <row r="13908" spans="1:7" ht="24" customHeight="1" x14ac:dyDescent="0.2">
      <c r="A13908" s="276"/>
      <c r="B13908" s="94"/>
      <c r="C13908" s="95"/>
      <c r="D13908" s="101"/>
      <c r="E13908" s="102"/>
      <c r="F13908" s="103"/>
      <c r="G13908" s="277"/>
    </row>
    <row r="13909" spans="1:7" ht="24" customHeight="1" x14ac:dyDescent="0.2">
      <c r="A13909" s="378" t="s">
        <v>507</v>
      </c>
      <c r="B13909" s="379"/>
      <c r="C13909" s="380" t="s">
        <v>0</v>
      </c>
      <c r="D13909" s="380" t="s">
        <v>27</v>
      </c>
      <c r="E13909" s="386" t="s">
        <v>28</v>
      </c>
      <c r="F13909" s="388" t="s">
        <v>29</v>
      </c>
      <c r="G13909" s="388" t="s">
        <v>30</v>
      </c>
    </row>
    <row r="13910" spans="1:7" ht="24" customHeight="1" x14ac:dyDescent="0.2">
      <c r="A13910" s="106" t="s">
        <v>508</v>
      </c>
      <c r="B13910" s="106" t="s">
        <v>509</v>
      </c>
      <c r="C13910" s="381"/>
      <c r="D13910" s="381"/>
      <c r="E13910" s="387"/>
      <c r="F13910" s="389"/>
      <c r="G13910" s="389"/>
    </row>
    <row r="13911" spans="1:7" ht="24" customHeight="1" x14ac:dyDescent="0.2">
      <c r="A13911" s="279"/>
      <c r="B13911" s="108"/>
      <c r="C13911" s="267" t="s">
        <v>604</v>
      </c>
      <c r="D13911" s="109"/>
      <c r="E13911" s="110"/>
      <c r="F13911" s="111"/>
      <c r="G13911" s="280"/>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1">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1">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81">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81">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81">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81">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81">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81">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81">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81">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81">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81">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81">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81">
        <f t="shared" si="4175"/>
        <v>0</v>
      </c>
    </row>
    <row r="13926" spans="1:7" ht="24" customHeight="1" x14ac:dyDescent="0.2">
      <c r="A13926" s="282"/>
      <c r="B13926" s="95"/>
      <c r="C13926" s="95"/>
      <c r="D13926" s="101"/>
      <c r="E13926" s="102"/>
      <c r="F13926" s="268" t="s">
        <v>31</v>
      </c>
      <c r="G13926" s="283">
        <f>SUBTOTAL(9,G13912:G13925)</f>
        <v>0</v>
      </c>
    </row>
    <row r="13927" spans="1:7" ht="24" customHeight="1" x14ac:dyDescent="0.2">
      <c r="A13927" s="282"/>
      <c r="B13927" s="95"/>
      <c r="C13927" s="266" t="s">
        <v>605</v>
      </c>
      <c r="D13927" s="101"/>
      <c r="E13927" s="102"/>
      <c r="F13927" s="103"/>
      <c r="G13927" s="284"/>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1">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81">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81">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81">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81">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81">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81">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81">
        <f t="shared" si="4180"/>
        <v>0</v>
      </c>
    </row>
    <row r="13936" spans="1:7" ht="24" customHeight="1" x14ac:dyDescent="0.2">
      <c r="A13936" s="282"/>
      <c r="B13936" s="95"/>
      <c r="C13936" s="95"/>
      <c r="D13936" s="101"/>
      <c r="E13936" s="102"/>
      <c r="F13936" s="268" t="s">
        <v>32</v>
      </c>
      <c r="G13936" s="283">
        <f>SUBTOTAL(9,G13928:G13935)</f>
        <v>0</v>
      </c>
    </row>
    <row r="13937" spans="1:7" ht="24" customHeight="1" x14ac:dyDescent="0.2">
      <c r="A13937" s="282"/>
      <c r="B13937" s="95"/>
      <c r="C13937" s="266" t="s">
        <v>606</v>
      </c>
      <c r="D13937" s="101"/>
      <c r="E13937" s="102"/>
      <c r="F13937" s="103"/>
      <c r="G13937" s="284"/>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1">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81">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81">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81">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81">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81">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81">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81">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81">
        <f t="shared" si="4185"/>
        <v>0</v>
      </c>
    </row>
    <row r="13947" spans="1:7" ht="24" customHeight="1" x14ac:dyDescent="0.2">
      <c r="A13947" s="285"/>
      <c r="B13947" s="101"/>
      <c r="C13947" s="95"/>
      <c r="D13947" s="101"/>
      <c r="E13947" s="102"/>
      <c r="F13947" s="268" t="s">
        <v>33</v>
      </c>
      <c r="G13947" s="283">
        <f>SUBTOTAL(9,G13938:G13946)</f>
        <v>0</v>
      </c>
    </row>
    <row r="13948" spans="1:7" ht="24" customHeight="1" x14ac:dyDescent="0.2">
      <c r="A13948" s="286"/>
      <c r="B13948" s="101"/>
      <c r="C13948" s="95"/>
      <c r="D13948" s="101"/>
      <c r="E13948" s="102"/>
      <c r="F13948" s="103"/>
      <c r="G13948" s="284"/>
    </row>
    <row r="13949" spans="1:7" ht="24" customHeight="1" x14ac:dyDescent="0.2">
      <c r="A13949" s="287" t="str">
        <f>B13907</f>
        <v/>
      </c>
      <c r="B13949" s="288" t="str">
        <f>C13907</f>
        <v/>
      </c>
      <c r="C13949" s="109"/>
      <c r="D13949" s="109" t="s">
        <v>34</v>
      </c>
      <c r="E13949" s="110"/>
      <c r="F13949" s="290" t="s">
        <v>35</v>
      </c>
      <c r="G13949" s="289">
        <f>SUBTOTAL(9,G13912:G13948)</f>
        <v>0</v>
      </c>
    </row>
    <row r="13951" spans="1:7" ht="24" customHeight="1" x14ac:dyDescent="0.2">
      <c r="A13951" s="269" t="s">
        <v>37</v>
      </c>
      <c r="B13951" s="270"/>
      <c r="C13951" s="270"/>
      <c r="D13951" s="270"/>
      <c r="E13951" s="270"/>
      <c r="F13951" s="270"/>
      <c r="G13951" s="271"/>
    </row>
    <row r="13952" spans="1:7" ht="24" customHeight="1" x14ac:dyDescent="0.2">
      <c r="A13952" s="272" t="s">
        <v>602</v>
      </c>
      <c r="B13952" s="97" t="str">
        <f>Comitente</f>
        <v>CA.ME. SAN JUAN SOCIEDAD DEL ESTADO</v>
      </c>
      <c r="C13952" s="92"/>
      <c r="D13952" s="98"/>
      <c r="E13952" s="98"/>
      <c r="F13952" s="99"/>
      <c r="G13952" s="273"/>
    </row>
    <row r="13953" spans="1:7" ht="24" customHeight="1" x14ac:dyDescent="0.2">
      <c r="A13953" s="272" t="s">
        <v>603</v>
      </c>
      <c r="B13953" s="97">
        <f>Contratista</f>
        <v>0</v>
      </c>
      <c r="C13953" s="93"/>
      <c r="D13953" s="93"/>
      <c r="E13953" s="93"/>
      <c r="F13953" s="100"/>
      <c r="G13953" s="274"/>
    </row>
    <row r="13954" spans="1:7" ht="24" customHeight="1" x14ac:dyDescent="0.2">
      <c r="A13954" s="272" t="s">
        <v>24</v>
      </c>
      <c r="B13954" s="97" t="str">
        <f>Obra</f>
        <v>CIERRE PERIMETRAL - OBRA CIVIL Ca.Me. SAN JUAN S.E.</v>
      </c>
      <c r="C13954" s="93"/>
      <c r="D13954" s="93"/>
      <c r="E13954" s="93"/>
      <c r="F13954" s="100" t="s">
        <v>38</v>
      </c>
      <c r="G13954" s="275">
        <f>Fecha_Base</f>
        <v>44711</v>
      </c>
    </row>
    <row r="13955" spans="1:7" ht="24" customHeight="1" x14ac:dyDescent="0.2">
      <c r="A13955" s="276" t="s">
        <v>601</v>
      </c>
      <c r="B13955" s="94" t="str">
        <f>Ubicación</f>
        <v>DEPARTAMENTO SARMIENTO</v>
      </c>
      <c r="C13955" s="94"/>
      <c r="D13955" s="101"/>
      <c r="E13955" s="102"/>
      <c r="F13955" s="103"/>
      <c r="G13955" s="277"/>
    </row>
    <row r="13956" spans="1:7" ht="24" customHeight="1" x14ac:dyDescent="0.2">
      <c r="A13956" s="276" t="s">
        <v>39</v>
      </c>
      <c r="B13956" s="104" t="str">
        <f>IFERROR(VALUE(LEFT(B13957,FIND(".",B13957)-1)),"")</f>
        <v/>
      </c>
      <c r="C13956" s="95" t="str">
        <f>IFERROR(VLOOKUP(B13956,Tabla_CyP,2,FALSE),"")</f>
        <v/>
      </c>
      <c r="D13956" s="95"/>
      <c r="E13956" s="102"/>
      <c r="F13956" s="103"/>
      <c r="G13956" s="277"/>
    </row>
    <row r="13957" spans="1:7" ht="24" customHeight="1" x14ac:dyDescent="0.2">
      <c r="A13957" s="276" t="s">
        <v>25</v>
      </c>
      <c r="B13957" s="105" t="str">
        <f>IFERROR(VLOOKUP(COUNTIF($A$1:A13957,"ANALISIS DE PRECIOS"),Tabla_NumeroItem,2,FALSE),"")</f>
        <v/>
      </c>
      <c r="C13957" s="95" t="str">
        <f>IFERROR(VLOOKUP(B13957,Tabla_CyP,2,FALSE),"")</f>
        <v/>
      </c>
      <c r="D13957" s="101"/>
      <c r="E13957" s="102"/>
      <c r="F13957" s="100" t="s">
        <v>26</v>
      </c>
      <c r="G13957" s="278" t="str">
        <f>IFERROR(VLOOKUP(B13957,Tabla_CyP,4,FALSE),"")</f>
        <v/>
      </c>
    </row>
    <row r="13958" spans="1:7" ht="24" customHeight="1" x14ac:dyDescent="0.2">
      <c r="A13958" s="276"/>
      <c r="B13958" s="94"/>
      <c r="C13958" s="95"/>
      <c r="D13958" s="101"/>
      <c r="E13958" s="102"/>
      <c r="F13958" s="103"/>
      <c r="G13958" s="277"/>
    </row>
    <row r="13959" spans="1:7" ht="24" customHeight="1" x14ac:dyDescent="0.2">
      <c r="A13959" s="378" t="s">
        <v>507</v>
      </c>
      <c r="B13959" s="379"/>
      <c r="C13959" s="380" t="s">
        <v>0</v>
      </c>
      <c r="D13959" s="380" t="s">
        <v>27</v>
      </c>
      <c r="E13959" s="386" t="s">
        <v>28</v>
      </c>
      <c r="F13959" s="388" t="s">
        <v>29</v>
      </c>
      <c r="G13959" s="388" t="s">
        <v>30</v>
      </c>
    </row>
    <row r="13960" spans="1:7" ht="24" customHeight="1" x14ac:dyDescent="0.2">
      <c r="A13960" s="106" t="s">
        <v>508</v>
      </c>
      <c r="B13960" s="106" t="s">
        <v>509</v>
      </c>
      <c r="C13960" s="381"/>
      <c r="D13960" s="381"/>
      <c r="E13960" s="387"/>
      <c r="F13960" s="389"/>
      <c r="G13960" s="389"/>
    </row>
    <row r="13961" spans="1:7" ht="24" customHeight="1" x14ac:dyDescent="0.2">
      <c r="A13961" s="279"/>
      <c r="B13961" s="108"/>
      <c r="C13961" s="267" t="s">
        <v>604</v>
      </c>
      <c r="D13961" s="109"/>
      <c r="E13961" s="110"/>
      <c r="F13961" s="111"/>
      <c r="G13961" s="280"/>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1">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1">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81">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81">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81">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81">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81">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81">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81">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81">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81">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81">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81">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81">
        <f t="shared" si="4190"/>
        <v>0</v>
      </c>
    </row>
    <row r="13976" spans="1:7" ht="24" customHeight="1" x14ac:dyDescent="0.2">
      <c r="A13976" s="282"/>
      <c r="B13976" s="95"/>
      <c r="C13976" s="95"/>
      <c r="D13976" s="101"/>
      <c r="E13976" s="102"/>
      <c r="F13976" s="268" t="s">
        <v>31</v>
      </c>
      <c r="G13976" s="283">
        <f>SUBTOTAL(9,G13962:G13975)</f>
        <v>0</v>
      </c>
    </row>
    <row r="13977" spans="1:7" ht="24" customHeight="1" x14ac:dyDescent="0.2">
      <c r="A13977" s="282"/>
      <c r="B13977" s="95"/>
      <c r="C13977" s="266" t="s">
        <v>605</v>
      </c>
      <c r="D13977" s="101"/>
      <c r="E13977" s="102"/>
      <c r="F13977" s="103"/>
      <c r="G13977" s="284"/>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1">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81">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81">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81">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81">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81">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81">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81">
        <f t="shared" si="4195"/>
        <v>0</v>
      </c>
    </row>
    <row r="13986" spans="1:7" ht="24" customHeight="1" x14ac:dyDescent="0.2">
      <c r="A13986" s="282"/>
      <c r="B13986" s="95"/>
      <c r="C13986" s="95"/>
      <c r="D13986" s="101"/>
      <c r="E13986" s="102"/>
      <c r="F13986" s="268" t="s">
        <v>32</v>
      </c>
      <c r="G13986" s="283">
        <f>SUBTOTAL(9,G13978:G13985)</f>
        <v>0</v>
      </c>
    </row>
    <row r="13987" spans="1:7" ht="24" customHeight="1" x14ac:dyDescent="0.2">
      <c r="A13987" s="282"/>
      <c r="B13987" s="95"/>
      <c r="C13987" s="266" t="s">
        <v>606</v>
      </c>
      <c r="D13987" s="101"/>
      <c r="E13987" s="102"/>
      <c r="F13987" s="103"/>
      <c r="G13987" s="284"/>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1">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81">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81">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81">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81">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81">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81">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81">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81">
        <f t="shared" si="4200"/>
        <v>0</v>
      </c>
    </row>
    <row r="13997" spans="1:7" ht="24" customHeight="1" x14ac:dyDescent="0.2">
      <c r="A13997" s="285"/>
      <c r="B13997" s="101"/>
      <c r="C13997" s="95"/>
      <c r="D13997" s="101"/>
      <c r="E13997" s="102"/>
      <c r="F13997" s="268" t="s">
        <v>33</v>
      </c>
      <c r="G13997" s="283">
        <f>SUBTOTAL(9,G13988:G13996)</f>
        <v>0</v>
      </c>
    </row>
    <row r="13998" spans="1:7" ht="24" customHeight="1" x14ac:dyDescent="0.2">
      <c r="A13998" s="286"/>
      <c r="B13998" s="101"/>
      <c r="C13998" s="95"/>
      <c r="D13998" s="101"/>
      <c r="E13998" s="102"/>
      <c r="F13998" s="103"/>
      <c r="G13998" s="284"/>
    </row>
    <row r="13999" spans="1:7" ht="24" customHeight="1" x14ac:dyDescent="0.2">
      <c r="A13999" s="287" t="str">
        <f>B13957</f>
        <v/>
      </c>
      <c r="B13999" s="288" t="str">
        <f>C13957</f>
        <v/>
      </c>
      <c r="C13999" s="109"/>
      <c r="D13999" s="109" t="s">
        <v>34</v>
      </c>
      <c r="E13999" s="110"/>
      <c r="F13999" s="290" t="s">
        <v>35</v>
      </c>
      <c r="G13999" s="289">
        <f>SUBTOTAL(9,G13962:G13998)</f>
        <v>0</v>
      </c>
    </row>
    <row r="14001" spans="1:7" ht="24" customHeight="1" x14ac:dyDescent="0.2">
      <c r="A14001" s="269" t="s">
        <v>37</v>
      </c>
      <c r="B14001" s="270"/>
      <c r="C14001" s="270"/>
      <c r="D14001" s="270"/>
      <c r="E14001" s="270"/>
      <c r="F14001" s="270"/>
      <c r="G14001" s="271"/>
    </row>
    <row r="14002" spans="1:7" ht="24" customHeight="1" x14ac:dyDescent="0.2">
      <c r="A14002" s="272" t="s">
        <v>602</v>
      </c>
      <c r="B14002" s="97" t="str">
        <f>Comitente</f>
        <v>CA.ME. SAN JUAN SOCIEDAD DEL ESTADO</v>
      </c>
      <c r="C14002" s="92"/>
      <c r="D14002" s="98"/>
      <c r="E14002" s="98"/>
      <c r="F14002" s="99"/>
      <c r="G14002" s="273"/>
    </row>
    <row r="14003" spans="1:7" ht="24" customHeight="1" x14ac:dyDescent="0.2">
      <c r="A14003" s="272" t="s">
        <v>603</v>
      </c>
      <c r="B14003" s="97">
        <f>Contratista</f>
        <v>0</v>
      </c>
      <c r="C14003" s="93"/>
      <c r="D14003" s="93"/>
      <c r="E14003" s="93"/>
      <c r="F14003" s="100"/>
      <c r="G14003" s="274"/>
    </row>
    <row r="14004" spans="1:7" ht="24" customHeight="1" x14ac:dyDescent="0.2">
      <c r="A14004" s="272" t="s">
        <v>24</v>
      </c>
      <c r="B14004" s="97" t="str">
        <f>Obra</f>
        <v>CIERRE PERIMETRAL - OBRA CIVIL Ca.Me. SAN JUAN S.E.</v>
      </c>
      <c r="C14004" s="93"/>
      <c r="D14004" s="93"/>
      <c r="E14004" s="93"/>
      <c r="F14004" s="100" t="s">
        <v>38</v>
      </c>
      <c r="G14004" s="275">
        <f>Fecha_Base</f>
        <v>44711</v>
      </c>
    </row>
    <row r="14005" spans="1:7" ht="24" customHeight="1" x14ac:dyDescent="0.2">
      <c r="A14005" s="276" t="s">
        <v>601</v>
      </c>
      <c r="B14005" s="94" t="str">
        <f>Ubicación</f>
        <v>DEPARTAMENTO SARMIENTO</v>
      </c>
      <c r="C14005" s="94"/>
      <c r="D14005" s="101"/>
      <c r="E14005" s="102"/>
      <c r="F14005" s="103"/>
      <c r="G14005" s="277"/>
    </row>
    <row r="14006" spans="1:7" ht="24" customHeight="1" x14ac:dyDescent="0.2">
      <c r="A14006" s="276" t="s">
        <v>39</v>
      </c>
      <c r="B14006" s="104" t="str">
        <f>IFERROR(VALUE(LEFT(B14007,FIND(".",B14007)-1)),"")</f>
        <v/>
      </c>
      <c r="C14006" s="95" t="str">
        <f>IFERROR(VLOOKUP(B14006,Tabla_CyP,2,FALSE),"")</f>
        <v/>
      </c>
      <c r="D14006" s="95"/>
      <c r="E14006" s="102"/>
      <c r="F14006" s="103"/>
      <c r="G14006" s="277"/>
    </row>
    <row r="14007" spans="1:7" ht="24" customHeight="1" x14ac:dyDescent="0.2">
      <c r="A14007" s="276" t="s">
        <v>25</v>
      </c>
      <c r="B14007" s="105" t="str">
        <f>IFERROR(VLOOKUP(COUNTIF($A$1:A14007,"ANALISIS DE PRECIOS"),Tabla_NumeroItem,2,FALSE),"")</f>
        <v/>
      </c>
      <c r="C14007" s="95" t="str">
        <f>IFERROR(VLOOKUP(B14007,Tabla_CyP,2,FALSE),"")</f>
        <v/>
      </c>
      <c r="D14007" s="101"/>
      <c r="E14007" s="102"/>
      <c r="F14007" s="100" t="s">
        <v>26</v>
      </c>
      <c r="G14007" s="278" t="str">
        <f>IFERROR(VLOOKUP(B14007,Tabla_CyP,4,FALSE),"")</f>
        <v/>
      </c>
    </row>
    <row r="14008" spans="1:7" ht="24" customHeight="1" x14ac:dyDescent="0.2">
      <c r="A14008" s="276"/>
      <c r="B14008" s="94"/>
      <c r="C14008" s="95"/>
      <c r="D14008" s="101"/>
      <c r="E14008" s="102"/>
      <c r="F14008" s="103"/>
      <c r="G14008" s="277"/>
    </row>
    <row r="14009" spans="1:7" ht="24" customHeight="1" x14ac:dyDescent="0.2">
      <c r="A14009" s="378" t="s">
        <v>507</v>
      </c>
      <c r="B14009" s="379"/>
      <c r="C14009" s="380" t="s">
        <v>0</v>
      </c>
      <c r="D14009" s="380" t="s">
        <v>27</v>
      </c>
      <c r="E14009" s="386" t="s">
        <v>28</v>
      </c>
      <c r="F14009" s="388" t="s">
        <v>29</v>
      </c>
      <c r="G14009" s="388" t="s">
        <v>30</v>
      </c>
    </row>
    <row r="14010" spans="1:7" ht="24" customHeight="1" x14ac:dyDescent="0.2">
      <c r="A14010" s="106" t="s">
        <v>508</v>
      </c>
      <c r="B14010" s="106" t="s">
        <v>509</v>
      </c>
      <c r="C14010" s="381"/>
      <c r="D14010" s="381"/>
      <c r="E14010" s="387"/>
      <c r="F14010" s="389"/>
      <c r="G14010" s="389"/>
    </row>
    <row r="14011" spans="1:7" ht="24" customHeight="1" x14ac:dyDescent="0.2">
      <c r="A14011" s="279"/>
      <c r="B14011" s="108"/>
      <c r="C14011" s="267" t="s">
        <v>604</v>
      </c>
      <c r="D14011" s="109"/>
      <c r="E14011" s="110"/>
      <c r="F14011" s="111"/>
      <c r="G14011" s="280"/>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1">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1">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81">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81">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81">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81">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81">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81">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81">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81">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81">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81">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81">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81">
        <f t="shared" si="4205"/>
        <v>0</v>
      </c>
    </row>
    <row r="14026" spans="1:7" ht="24" customHeight="1" x14ac:dyDescent="0.2">
      <c r="A14026" s="282"/>
      <c r="B14026" s="95"/>
      <c r="C14026" s="95"/>
      <c r="D14026" s="101"/>
      <c r="E14026" s="102"/>
      <c r="F14026" s="268" t="s">
        <v>31</v>
      </c>
      <c r="G14026" s="283">
        <f>SUBTOTAL(9,G14012:G14025)</f>
        <v>0</v>
      </c>
    </row>
    <row r="14027" spans="1:7" ht="24" customHeight="1" x14ac:dyDescent="0.2">
      <c r="A14027" s="282"/>
      <c r="B14027" s="95"/>
      <c r="C14027" s="266" t="s">
        <v>605</v>
      </c>
      <c r="D14027" s="101"/>
      <c r="E14027" s="102"/>
      <c r="F14027" s="103"/>
      <c r="G14027" s="284"/>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1">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81">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81">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81">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81">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81">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81">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81">
        <f t="shared" si="4210"/>
        <v>0</v>
      </c>
    </row>
    <row r="14036" spans="1:7" ht="24" customHeight="1" x14ac:dyDescent="0.2">
      <c r="A14036" s="282"/>
      <c r="B14036" s="95"/>
      <c r="C14036" s="95"/>
      <c r="D14036" s="101"/>
      <c r="E14036" s="102"/>
      <c r="F14036" s="268" t="s">
        <v>32</v>
      </c>
      <c r="G14036" s="283">
        <f>SUBTOTAL(9,G14028:G14035)</f>
        <v>0</v>
      </c>
    </row>
    <row r="14037" spans="1:7" ht="24" customHeight="1" x14ac:dyDescent="0.2">
      <c r="A14037" s="282"/>
      <c r="B14037" s="95"/>
      <c r="C14037" s="266" t="s">
        <v>606</v>
      </c>
      <c r="D14037" s="101"/>
      <c r="E14037" s="102"/>
      <c r="F14037" s="103"/>
      <c r="G14037" s="284"/>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1">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81">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81">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81">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81">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81">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81">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81">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81">
        <f t="shared" si="4215"/>
        <v>0</v>
      </c>
    </row>
    <row r="14047" spans="1:7" ht="24" customHeight="1" x14ac:dyDescent="0.2">
      <c r="A14047" s="285"/>
      <c r="B14047" s="101"/>
      <c r="C14047" s="95"/>
      <c r="D14047" s="101"/>
      <c r="E14047" s="102"/>
      <c r="F14047" s="268" t="s">
        <v>33</v>
      </c>
      <c r="G14047" s="283">
        <f>SUBTOTAL(9,G14038:G14046)</f>
        <v>0</v>
      </c>
    </row>
    <row r="14048" spans="1:7" ht="24" customHeight="1" x14ac:dyDescent="0.2">
      <c r="A14048" s="286"/>
      <c r="B14048" s="101"/>
      <c r="C14048" s="95"/>
      <c r="D14048" s="101"/>
      <c r="E14048" s="102"/>
      <c r="F14048" s="103"/>
      <c r="G14048" s="284"/>
    </row>
    <row r="14049" spans="1:7" ht="24" customHeight="1" x14ac:dyDescent="0.2">
      <c r="A14049" s="287" t="str">
        <f>B14007</f>
        <v/>
      </c>
      <c r="B14049" s="288" t="str">
        <f>C14007</f>
        <v/>
      </c>
      <c r="C14049" s="109"/>
      <c r="D14049" s="109" t="s">
        <v>34</v>
      </c>
      <c r="E14049" s="110"/>
      <c r="F14049" s="290" t="s">
        <v>35</v>
      </c>
      <c r="G14049" s="289">
        <f>SUBTOTAL(9,G14012:G14048)</f>
        <v>0</v>
      </c>
    </row>
    <row r="14051" spans="1:7" ht="24" customHeight="1" x14ac:dyDescent="0.2">
      <c r="A14051" s="269" t="s">
        <v>37</v>
      </c>
      <c r="B14051" s="270"/>
      <c r="C14051" s="270"/>
      <c r="D14051" s="270"/>
      <c r="E14051" s="270"/>
      <c r="F14051" s="270"/>
      <c r="G14051" s="271"/>
    </row>
    <row r="14052" spans="1:7" ht="24" customHeight="1" x14ac:dyDescent="0.2">
      <c r="A14052" s="272" t="s">
        <v>602</v>
      </c>
      <c r="B14052" s="97" t="str">
        <f>Comitente</f>
        <v>CA.ME. SAN JUAN SOCIEDAD DEL ESTADO</v>
      </c>
      <c r="C14052" s="92"/>
      <c r="D14052" s="98"/>
      <c r="E14052" s="98"/>
      <c r="F14052" s="99"/>
      <c r="G14052" s="273"/>
    </row>
    <row r="14053" spans="1:7" ht="24" customHeight="1" x14ac:dyDescent="0.2">
      <c r="A14053" s="272" t="s">
        <v>603</v>
      </c>
      <c r="B14053" s="97">
        <f>Contratista</f>
        <v>0</v>
      </c>
      <c r="C14053" s="93"/>
      <c r="D14053" s="93"/>
      <c r="E14053" s="93"/>
      <c r="F14053" s="100"/>
      <c r="G14053" s="274"/>
    </row>
    <row r="14054" spans="1:7" ht="24" customHeight="1" x14ac:dyDescent="0.2">
      <c r="A14054" s="272" t="s">
        <v>24</v>
      </c>
      <c r="B14054" s="97" t="str">
        <f>Obra</f>
        <v>CIERRE PERIMETRAL - OBRA CIVIL Ca.Me. SAN JUAN S.E.</v>
      </c>
      <c r="C14054" s="93"/>
      <c r="D14054" s="93"/>
      <c r="E14054" s="93"/>
      <c r="F14054" s="100" t="s">
        <v>38</v>
      </c>
      <c r="G14054" s="275">
        <f>Fecha_Base</f>
        <v>44711</v>
      </c>
    </row>
    <row r="14055" spans="1:7" ht="24" customHeight="1" x14ac:dyDescent="0.2">
      <c r="A14055" s="276" t="s">
        <v>601</v>
      </c>
      <c r="B14055" s="94" t="str">
        <f>Ubicación</f>
        <v>DEPARTAMENTO SARMIENTO</v>
      </c>
      <c r="C14055" s="94"/>
      <c r="D14055" s="101"/>
      <c r="E14055" s="102"/>
      <c r="F14055" s="103"/>
      <c r="G14055" s="277"/>
    </row>
    <row r="14056" spans="1:7" ht="24" customHeight="1" x14ac:dyDescent="0.2">
      <c r="A14056" s="276" t="s">
        <v>39</v>
      </c>
      <c r="B14056" s="104" t="str">
        <f>IFERROR(VALUE(LEFT(B14057,FIND(".",B14057)-1)),"")</f>
        <v/>
      </c>
      <c r="C14056" s="95" t="str">
        <f>IFERROR(VLOOKUP(B14056,Tabla_CyP,2,FALSE),"")</f>
        <v/>
      </c>
      <c r="D14056" s="95"/>
      <c r="E14056" s="102"/>
      <c r="F14056" s="103"/>
      <c r="G14056" s="277"/>
    </row>
    <row r="14057" spans="1:7" ht="24" customHeight="1" x14ac:dyDescent="0.2">
      <c r="A14057" s="276" t="s">
        <v>25</v>
      </c>
      <c r="B14057" s="105" t="str">
        <f>IFERROR(VLOOKUP(COUNTIF($A$1:A14057,"ANALISIS DE PRECIOS"),Tabla_NumeroItem,2,FALSE),"")</f>
        <v/>
      </c>
      <c r="C14057" s="95" t="str">
        <f>IFERROR(VLOOKUP(B14057,Tabla_CyP,2,FALSE),"")</f>
        <v/>
      </c>
      <c r="D14057" s="101"/>
      <c r="E14057" s="102"/>
      <c r="F14057" s="100" t="s">
        <v>26</v>
      </c>
      <c r="G14057" s="278" t="str">
        <f>IFERROR(VLOOKUP(B14057,Tabla_CyP,4,FALSE),"")</f>
        <v/>
      </c>
    </row>
    <row r="14058" spans="1:7" ht="24" customHeight="1" x14ac:dyDescent="0.2">
      <c r="A14058" s="276"/>
      <c r="B14058" s="94"/>
      <c r="C14058" s="95"/>
      <c r="D14058" s="101"/>
      <c r="E14058" s="102"/>
      <c r="F14058" s="103"/>
      <c r="G14058" s="277"/>
    </row>
    <row r="14059" spans="1:7" ht="24" customHeight="1" x14ac:dyDescent="0.2">
      <c r="A14059" s="378" t="s">
        <v>507</v>
      </c>
      <c r="B14059" s="379"/>
      <c r="C14059" s="380" t="s">
        <v>0</v>
      </c>
      <c r="D14059" s="380" t="s">
        <v>27</v>
      </c>
      <c r="E14059" s="386" t="s">
        <v>28</v>
      </c>
      <c r="F14059" s="388" t="s">
        <v>29</v>
      </c>
      <c r="G14059" s="388" t="s">
        <v>30</v>
      </c>
    </row>
    <row r="14060" spans="1:7" ht="24" customHeight="1" x14ac:dyDescent="0.2">
      <c r="A14060" s="106" t="s">
        <v>508</v>
      </c>
      <c r="B14060" s="106" t="s">
        <v>509</v>
      </c>
      <c r="C14060" s="381"/>
      <c r="D14060" s="381"/>
      <c r="E14060" s="387"/>
      <c r="F14060" s="389"/>
      <c r="G14060" s="389"/>
    </row>
    <row r="14061" spans="1:7" ht="24" customHeight="1" x14ac:dyDescent="0.2">
      <c r="A14061" s="279"/>
      <c r="B14061" s="108"/>
      <c r="C14061" s="267" t="s">
        <v>604</v>
      </c>
      <c r="D14061" s="109"/>
      <c r="E14061" s="110"/>
      <c r="F14061" s="111"/>
      <c r="G14061" s="280"/>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1">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1">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81">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81">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81">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81">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81">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81">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81">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81">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81">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81">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81">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81">
        <f t="shared" si="4220"/>
        <v>0</v>
      </c>
    </row>
    <row r="14076" spans="1:7" ht="24" customHeight="1" x14ac:dyDescent="0.2">
      <c r="A14076" s="282"/>
      <c r="B14076" s="95"/>
      <c r="C14076" s="95"/>
      <c r="D14076" s="101"/>
      <c r="E14076" s="102"/>
      <c r="F14076" s="268" t="s">
        <v>31</v>
      </c>
      <c r="G14076" s="283">
        <f>SUBTOTAL(9,G14062:G14075)</f>
        <v>0</v>
      </c>
    </row>
    <row r="14077" spans="1:7" ht="24" customHeight="1" x14ac:dyDescent="0.2">
      <c r="A14077" s="282"/>
      <c r="B14077" s="95"/>
      <c r="C14077" s="266" t="s">
        <v>605</v>
      </c>
      <c r="D14077" s="101"/>
      <c r="E14077" s="102"/>
      <c r="F14077" s="103"/>
      <c r="G14077" s="284"/>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1">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81">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81">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81">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81">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81">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81">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81">
        <f t="shared" si="4225"/>
        <v>0</v>
      </c>
    </row>
    <row r="14086" spans="1:7" ht="24" customHeight="1" x14ac:dyDescent="0.2">
      <c r="A14086" s="282"/>
      <c r="B14086" s="95"/>
      <c r="C14086" s="95"/>
      <c r="D14086" s="101"/>
      <c r="E14086" s="102"/>
      <c r="F14086" s="268" t="s">
        <v>32</v>
      </c>
      <c r="G14086" s="283">
        <f>SUBTOTAL(9,G14078:G14085)</f>
        <v>0</v>
      </c>
    </row>
    <row r="14087" spans="1:7" ht="24" customHeight="1" x14ac:dyDescent="0.2">
      <c r="A14087" s="282"/>
      <c r="B14087" s="95"/>
      <c r="C14087" s="266" t="s">
        <v>606</v>
      </c>
      <c r="D14087" s="101"/>
      <c r="E14087" s="102"/>
      <c r="F14087" s="103"/>
      <c r="G14087" s="284"/>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1">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81">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81">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81">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81">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81">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81">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81">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81">
        <f t="shared" si="4230"/>
        <v>0</v>
      </c>
    </row>
    <row r="14097" spans="1:7" ht="24" customHeight="1" x14ac:dyDescent="0.2">
      <c r="A14097" s="285"/>
      <c r="B14097" s="101"/>
      <c r="C14097" s="95"/>
      <c r="D14097" s="101"/>
      <c r="E14097" s="102"/>
      <c r="F14097" s="268" t="s">
        <v>33</v>
      </c>
      <c r="G14097" s="283">
        <f>SUBTOTAL(9,G14088:G14096)</f>
        <v>0</v>
      </c>
    </row>
    <row r="14098" spans="1:7" ht="24" customHeight="1" x14ac:dyDescent="0.2">
      <c r="A14098" s="286"/>
      <c r="B14098" s="101"/>
      <c r="C14098" s="95"/>
      <c r="D14098" s="101"/>
      <c r="E14098" s="102"/>
      <c r="F14098" s="103"/>
      <c r="G14098" s="284"/>
    </row>
    <row r="14099" spans="1:7" ht="24" customHeight="1" x14ac:dyDescent="0.2">
      <c r="A14099" s="287" t="str">
        <f>B14057</f>
        <v/>
      </c>
      <c r="B14099" s="288" t="str">
        <f>C14057</f>
        <v/>
      </c>
      <c r="C14099" s="109"/>
      <c r="D14099" s="109" t="s">
        <v>34</v>
      </c>
      <c r="E14099" s="110"/>
      <c r="F14099" s="290" t="s">
        <v>35</v>
      </c>
      <c r="G14099" s="289">
        <f>SUBTOTAL(9,G14062:G14098)</f>
        <v>0</v>
      </c>
    </row>
    <row r="14101" spans="1:7" ht="24" customHeight="1" x14ac:dyDescent="0.2">
      <c r="A14101" s="269" t="s">
        <v>37</v>
      </c>
      <c r="B14101" s="270"/>
      <c r="C14101" s="270"/>
      <c r="D14101" s="270"/>
      <c r="E14101" s="270"/>
      <c r="F14101" s="270"/>
      <c r="G14101" s="271"/>
    </row>
    <row r="14102" spans="1:7" ht="24" customHeight="1" x14ac:dyDescent="0.2">
      <c r="A14102" s="272" t="s">
        <v>602</v>
      </c>
      <c r="B14102" s="97" t="str">
        <f>Comitente</f>
        <v>CA.ME. SAN JUAN SOCIEDAD DEL ESTADO</v>
      </c>
      <c r="C14102" s="92"/>
      <c r="D14102" s="98"/>
      <c r="E14102" s="98"/>
      <c r="F14102" s="99"/>
      <c r="G14102" s="273"/>
    </row>
    <row r="14103" spans="1:7" ht="24" customHeight="1" x14ac:dyDescent="0.2">
      <c r="A14103" s="272" t="s">
        <v>603</v>
      </c>
      <c r="B14103" s="97">
        <f>Contratista</f>
        <v>0</v>
      </c>
      <c r="C14103" s="93"/>
      <c r="D14103" s="93"/>
      <c r="E14103" s="93"/>
      <c r="F14103" s="100"/>
      <c r="G14103" s="274"/>
    </row>
    <row r="14104" spans="1:7" ht="24" customHeight="1" x14ac:dyDescent="0.2">
      <c r="A14104" s="272" t="s">
        <v>24</v>
      </c>
      <c r="B14104" s="97" t="str">
        <f>Obra</f>
        <v>CIERRE PERIMETRAL - OBRA CIVIL Ca.Me. SAN JUAN S.E.</v>
      </c>
      <c r="C14104" s="93"/>
      <c r="D14104" s="93"/>
      <c r="E14104" s="93"/>
      <c r="F14104" s="100" t="s">
        <v>38</v>
      </c>
      <c r="G14104" s="275">
        <f>Fecha_Base</f>
        <v>44711</v>
      </c>
    </row>
    <row r="14105" spans="1:7" ht="24" customHeight="1" x14ac:dyDescent="0.2">
      <c r="A14105" s="276" t="s">
        <v>601</v>
      </c>
      <c r="B14105" s="94" t="str">
        <f>Ubicación</f>
        <v>DEPARTAMENTO SARMIENTO</v>
      </c>
      <c r="C14105" s="94"/>
      <c r="D14105" s="101"/>
      <c r="E14105" s="102"/>
      <c r="F14105" s="103"/>
      <c r="G14105" s="277"/>
    </row>
    <row r="14106" spans="1:7" ht="24" customHeight="1" x14ac:dyDescent="0.2">
      <c r="A14106" s="276" t="s">
        <v>39</v>
      </c>
      <c r="B14106" s="104" t="str">
        <f>IFERROR(VALUE(LEFT(B14107,FIND(".",B14107)-1)),"")</f>
        <v/>
      </c>
      <c r="C14106" s="95" t="str">
        <f>IFERROR(VLOOKUP(B14106,Tabla_CyP,2,FALSE),"")</f>
        <v/>
      </c>
      <c r="D14106" s="95"/>
      <c r="E14106" s="102"/>
      <c r="F14106" s="103"/>
      <c r="G14106" s="277"/>
    </row>
    <row r="14107" spans="1:7" ht="24" customHeight="1" x14ac:dyDescent="0.2">
      <c r="A14107" s="276" t="s">
        <v>25</v>
      </c>
      <c r="B14107" s="105" t="str">
        <f>IFERROR(VLOOKUP(COUNTIF($A$1:A14107,"ANALISIS DE PRECIOS"),Tabla_NumeroItem,2,FALSE),"")</f>
        <v/>
      </c>
      <c r="C14107" s="95" t="str">
        <f>IFERROR(VLOOKUP(B14107,Tabla_CyP,2,FALSE),"")</f>
        <v/>
      </c>
      <c r="D14107" s="101"/>
      <c r="E14107" s="102"/>
      <c r="F14107" s="100" t="s">
        <v>26</v>
      </c>
      <c r="G14107" s="278" t="str">
        <f>IFERROR(VLOOKUP(B14107,Tabla_CyP,4,FALSE),"")</f>
        <v/>
      </c>
    </row>
    <row r="14108" spans="1:7" ht="24" customHeight="1" x14ac:dyDescent="0.2">
      <c r="A14108" s="276"/>
      <c r="B14108" s="94"/>
      <c r="C14108" s="95"/>
      <c r="D14108" s="101"/>
      <c r="E14108" s="102"/>
      <c r="F14108" s="103"/>
      <c r="G14108" s="277"/>
    </row>
    <row r="14109" spans="1:7" ht="24" customHeight="1" x14ac:dyDescent="0.2">
      <c r="A14109" s="378" t="s">
        <v>507</v>
      </c>
      <c r="B14109" s="379"/>
      <c r="C14109" s="380" t="s">
        <v>0</v>
      </c>
      <c r="D14109" s="380" t="s">
        <v>27</v>
      </c>
      <c r="E14109" s="386" t="s">
        <v>28</v>
      </c>
      <c r="F14109" s="388" t="s">
        <v>29</v>
      </c>
      <c r="G14109" s="388" t="s">
        <v>30</v>
      </c>
    </row>
    <row r="14110" spans="1:7" ht="24" customHeight="1" x14ac:dyDescent="0.2">
      <c r="A14110" s="106" t="s">
        <v>508</v>
      </c>
      <c r="B14110" s="106" t="s">
        <v>509</v>
      </c>
      <c r="C14110" s="381"/>
      <c r="D14110" s="381"/>
      <c r="E14110" s="387"/>
      <c r="F14110" s="389"/>
      <c r="G14110" s="389"/>
    </row>
    <row r="14111" spans="1:7" ht="24" customHeight="1" x14ac:dyDescent="0.2">
      <c r="A14111" s="279"/>
      <c r="B14111" s="108"/>
      <c r="C14111" s="267" t="s">
        <v>604</v>
      </c>
      <c r="D14111" s="109"/>
      <c r="E14111" s="110"/>
      <c r="F14111" s="111"/>
      <c r="G14111" s="280"/>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1">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1">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81">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81">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81">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81">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81">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81">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81">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81">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81">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81">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81">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81">
        <f t="shared" si="4235"/>
        <v>0</v>
      </c>
    </row>
    <row r="14126" spans="1:7" ht="24" customHeight="1" x14ac:dyDescent="0.2">
      <c r="A14126" s="282"/>
      <c r="B14126" s="95"/>
      <c r="C14126" s="95"/>
      <c r="D14126" s="101"/>
      <c r="E14126" s="102"/>
      <c r="F14126" s="268" t="s">
        <v>31</v>
      </c>
      <c r="G14126" s="283">
        <f>SUBTOTAL(9,G14112:G14125)</f>
        <v>0</v>
      </c>
    </row>
    <row r="14127" spans="1:7" ht="24" customHeight="1" x14ac:dyDescent="0.2">
      <c r="A14127" s="282"/>
      <c r="B14127" s="95"/>
      <c r="C14127" s="266" t="s">
        <v>605</v>
      </c>
      <c r="D14127" s="101"/>
      <c r="E14127" s="102"/>
      <c r="F14127" s="103"/>
      <c r="G14127" s="284"/>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1">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81">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81">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81">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81">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81">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81">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81">
        <f t="shared" si="4240"/>
        <v>0</v>
      </c>
    </row>
    <row r="14136" spans="1:7" ht="24" customHeight="1" x14ac:dyDescent="0.2">
      <c r="A14136" s="282"/>
      <c r="B14136" s="95"/>
      <c r="C14136" s="95"/>
      <c r="D14136" s="101"/>
      <c r="E14136" s="102"/>
      <c r="F14136" s="268" t="s">
        <v>32</v>
      </c>
      <c r="G14136" s="283">
        <f>SUBTOTAL(9,G14128:G14135)</f>
        <v>0</v>
      </c>
    </row>
    <row r="14137" spans="1:7" ht="24" customHeight="1" x14ac:dyDescent="0.2">
      <c r="A14137" s="282"/>
      <c r="B14137" s="95"/>
      <c r="C14137" s="266" t="s">
        <v>606</v>
      </c>
      <c r="D14137" s="101"/>
      <c r="E14137" s="102"/>
      <c r="F14137" s="103"/>
      <c r="G14137" s="284"/>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1">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81">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81">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81">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81">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81">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81">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81">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81">
        <f t="shared" si="4245"/>
        <v>0</v>
      </c>
    </row>
    <row r="14147" spans="1:7" ht="24" customHeight="1" x14ac:dyDescent="0.2">
      <c r="A14147" s="285"/>
      <c r="B14147" s="101"/>
      <c r="C14147" s="95"/>
      <c r="D14147" s="101"/>
      <c r="E14147" s="102"/>
      <c r="F14147" s="268" t="s">
        <v>33</v>
      </c>
      <c r="G14147" s="283">
        <f>SUBTOTAL(9,G14138:G14146)</f>
        <v>0</v>
      </c>
    </row>
    <row r="14148" spans="1:7" ht="24" customHeight="1" x14ac:dyDescent="0.2">
      <c r="A14148" s="286"/>
      <c r="B14148" s="101"/>
      <c r="C14148" s="95"/>
      <c r="D14148" s="101"/>
      <c r="E14148" s="102"/>
      <c r="F14148" s="103"/>
      <c r="G14148" s="284"/>
    </row>
    <row r="14149" spans="1:7" ht="24" customHeight="1" x14ac:dyDescent="0.2">
      <c r="A14149" s="287" t="str">
        <f>B14107</f>
        <v/>
      </c>
      <c r="B14149" s="288" t="str">
        <f>C14107</f>
        <v/>
      </c>
      <c r="C14149" s="109"/>
      <c r="D14149" s="109" t="s">
        <v>34</v>
      </c>
      <c r="E14149" s="110"/>
      <c r="F14149" s="290" t="s">
        <v>35</v>
      </c>
      <c r="G14149" s="289">
        <f>SUBTOTAL(9,G14112:G14148)</f>
        <v>0</v>
      </c>
    </row>
    <row r="14151" spans="1:7" ht="24" customHeight="1" x14ac:dyDescent="0.2">
      <c r="A14151" s="269" t="s">
        <v>37</v>
      </c>
      <c r="B14151" s="270"/>
      <c r="C14151" s="270"/>
      <c r="D14151" s="270"/>
      <c r="E14151" s="270"/>
      <c r="F14151" s="270"/>
      <c r="G14151" s="271"/>
    </row>
    <row r="14152" spans="1:7" ht="24" customHeight="1" x14ac:dyDescent="0.2">
      <c r="A14152" s="272" t="s">
        <v>602</v>
      </c>
      <c r="B14152" s="97" t="str">
        <f>Comitente</f>
        <v>CA.ME. SAN JUAN SOCIEDAD DEL ESTADO</v>
      </c>
      <c r="C14152" s="92"/>
      <c r="D14152" s="98"/>
      <c r="E14152" s="98"/>
      <c r="F14152" s="99"/>
      <c r="G14152" s="273"/>
    </row>
    <row r="14153" spans="1:7" ht="24" customHeight="1" x14ac:dyDescent="0.2">
      <c r="A14153" s="272" t="s">
        <v>603</v>
      </c>
      <c r="B14153" s="97">
        <f>Contratista</f>
        <v>0</v>
      </c>
      <c r="C14153" s="93"/>
      <c r="D14153" s="93"/>
      <c r="E14153" s="93"/>
      <c r="F14153" s="100"/>
      <c r="G14153" s="274"/>
    </row>
    <row r="14154" spans="1:7" ht="24" customHeight="1" x14ac:dyDescent="0.2">
      <c r="A14154" s="272" t="s">
        <v>24</v>
      </c>
      <c r="B14154" s="97" t="str">
        <f>Obra</f>
        <v>CIERRE PERIMETRAL - OBRA CIVIL Ca.Me. SAN JUAN S.E.</v>
      </c>
      <c r="C14154" s="93"/>
      <c r="D14154" s="93"/>
      <c r="E14154" s="93"/>
      <c r="F14154" s="100" t="s">
        <v>38</v>
      </c>
      <c r="G14154" s="275">
        <f>Fecha_Base</f>
        <v>44711</v>
      </c>
    </row>
    <row r="14155" spans="1:7" ht="24" customHeight="1" x14ac:dyDescent="0.2">
      <c r="A14155" s="276" t="s">
        <v>601</v>
      </c>
      <c r="B14155" s="94" t="str">
        <f>Ubicación</f>
        <v>DEPARTAMENTO SARMIENTO</v>
      </c>
      <c r="C14155" s="94"/>
      <c r="D14155" s="101"/>
      <c r="E14155" s="102"/>
      <c r="F14155" s="103"/>
      <c r="G14155" s="277"/>
    </row>
    <row r="14156" spans="1:7" ht="24" customHeight="1" x14ac:dyDescent="0.2">
      <c r="A14156" s="276" t="s">
        <v>39</v>
      </c>
      <c r="B14156" s="104" t="str">
        <f>IFERROR(VALUE(LEFT(B14157,FIND(".",B14157)-1)),"")</f>
        <v/>
      </c>
      <c r="C14156" s="95" t="str">
        <f>IFERROR(VLOOKUP(B14156,Tabla_CyP,2,FALSE),"")</f>
        <v/>
      </c>
      <c r="D14156" s="95"/>
      <c r="E14156" s="102"/>
      <c r="F14156" s="103"/>
      <c r="G14156" s="277"/>
    </row>
    <row r="14157" spans="1:7" ht="24" customHeight="1" x14ac:dyDescent="0.2">
      <c r="A14157" s="276" t="s">
        <v>25</v>
      </c>
      <c r="B14157" s="105" t="str">
        <f>IFERROR(VLOOKUP(COUNTIF($A$1:A14157,"ANALISIS DE PRECIOS"),Tabla_NumeroItem,2,FALSE),"")</f>
        <v/>
      </c>
      <c r="C14157" s="95" t="str">
        <f>IFERROR(VLOOKUP(B14157,Tabla_CyP,2,FALSE),"")</f>
        <v/>
      </c>
      <c r="D14157" s="101"/>
      <c r="E14157" s="102"/>
      <c r="F14157" s="100" t="s">
        <v>26</v>
      </c>
      <c r="G14157" s="278" t="str">
        <f>IFERROR(VLOOKUP(B14157,Tabla_CyP,4,FALSE),"")</f>
        <v/>
      </c>
    </row>
    <row r="14158" spans="1:7" ht="24" customHeight="1" x14ac:dyDescent="0.2">
      <c r="A14158" s="276"/>
      <c r="B14158" s="94"/>
      <c r="C14158" s="95"/>
      <c r="D14158" s="101"/>
      <c r="E14158" s="102"/>
      <c r="F14158" s="103"/>
      <c r="G14158" s="277"/>
    </row>
    <row r="14159" spans="1:7" ht="24" customHeight="1" x14ac:dyDescent="0.2">
      <c r="A14159" s="378" t="s">
        <v>507</v>
      </c>
      <c r="B14159" s="379"/>
      <c r="C14159" s="380" t="s">
        <v>0</v>
      </c>
      <c r="D14159" s="380" t="s">
        <v>27</v>
      </c>
      <c r="E14159" s="386" t="s">
        <v>28</v>
      </c>
      <c r="F14159" s="388" t="s">
        <v>29</v>
      </c>
      <c r="G14159" s="388" t="s">
        <v>30</v>
      </c>
    </row>
    <row r="14160" spans="1:7" ht="24" customHeight="1" x14ac:dyDescent="0.2">
      <c r="A14160" s="106" t="s">
        <v>508</v>
      </c>
      <c r="B14160" s="106" t="s">
        <v>509</v>
      </c>
      <c r="C14160" s="381"/>
      <c r="D14160" s="381"/>
      <c r="E14160" s="387"/>
      <c r="F14160" s="389"/>
      <c r="G14160" s="389"/>
    </row>
    <row r="14161" spans="1:7" ht="24" customHeight="1" x14ac:dyDescent="0.2">
      <c r="A14161" s="279"/>
      <c r="B14161" s="108"/>
      <c r="C14161" s="267" t="s">
        <v>604</v>
      </c>
      <c r="D14161" s="109"/>
      <c r="E14161" s="110"/>
      <c r="F14161" s="111"/>
      <c r="G14161" s="280"/>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1">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1">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81">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81">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81">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81">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81">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81">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81">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81">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81">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81">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81">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81">
        <f t="shared" si="4250"/>
        <v>0</v>
      </c>
    </row>
    <row r="14176" spans="1:7" ht="24" customHeight="1" x14ac:dyDescent="0.2">
      <c r="A14176" s="282"/>
      <c r="B14176" s="95"/>
      <c r="C14176" s="95"/>
      <c r="D14176" s="101"/>
      <c r="E14176" s="102"/>
      <c r="F14176" s="268" t="s">
        <v>31</v>
      </c>
      <c r="G14176" s="283">
        <f>SUBTOTAL(9,G14162:G14175)</f>
        <v>0</v>
      </c>
    </row>
    <row r="14177" spans="1:7" ht="24" customHeight="1" x14ac:dyDescent="0.2">
      <c r="A14177" s="282"/>
      <c r="B14177" s="95"/>
      <c r="C14177" s="266" t="s">
        <v>605</v>
      </c>
      <c r="D14177" s="101"/>
      <c r="E14177" s="102"/>
      <c r="F14177" s="103"/>
      <c r="G14177" s="284"/>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1">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81">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81">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81">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81">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81">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81">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81">
        <f t="shared" si="4255"/>
        <v>0</v>
      </c>
    </row>
    <row r="14186" spans="1:7" ht="24" customHeight="1" x14ac:dyDescent="0.2">
      <c r="A14186" s="282"/>
      <c r="B14186" s="95"/>
      <c r="C14186" s="95"/>
      <c r="D14186" s="101"/>
      <c r="E14186" s="102"/>
      <c r="F14186" s="268" t="s">
        <v>32</v>
      </c>
      <c r="G14186" s="283">
        <f>SUBTOTAL(9,G14178:G14185)</f>
        <v>0</v>
      </c>
    </row>
    <row r="14187" spans="1:7" ht="24" customHeight="1" x14ac:dyDescent="0.2">
      <c r="A14187" s="282"/>
      <c r="B14187" s="95"/>
      <c r="C14187" s="266" t="s">
        <v>606</v>
      </c>
      <c r="D14187" s="101"/>
      <c r="E14187" s="102"/>
      <c r="F14187" s="103"/>
      <c r="G14187" s="284"/>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1">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81">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81">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81">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81">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81">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81">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81">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81">
        <f t="shared" si="4260"/>
        <v>0</v>
      </c>
    </row>
    <row r="14197" spans="1:7" ht="24" customHeight="1" x14ac:dyDescent="0.2">
      <c r="A14197" s="285"/>
      <c r="B14197" s="101"/>
      <c r="C14197" s="95"/>
      <c r="D14197" s="101"/>
      <c r="E14197" s="102"/>
      <c r="F14197" s="268" t="s">
        <v>33</v>
      </c>
      <c r="G14197" s="283">
        <f>SUBTOTAL(9,G14188:G14196)</f>
        <v>0</v>
      </c>
    </row>
    <row r="14198" spans="1:7" ht="24" customHeight="1" x14ac:dyDescent="0.2">
      <c r="A14198" s="286"/>
      <c r="B14198" s="101"/>
      <c r="C14198" s="95"/>
      <c r="D14198" s="101"/>
      <c r="E14198" s="102"/>
      <c r="F14198" s="103"/>
      <c r="G14198" s="284"/>
    </row>
    <row r="14199" spans="1:7" ht="24" customHeight="1" x14ac:dyDescent="0.2">
      <c r="A14199" s="287" t="str">
        <f>B14157</f>
        <v/>
      </c>
      <c r="B14199" s="288" t="str">
        <f>C14157</f>
        <v/>
      </c>
      <c r="C14199" s="109"/>
      <c r="D14199" s="109" t="s">
        <v>34</v>
      </c>
      <c r="E14199" s="110"/>
      <c r="F14199" s="290" t="s">
        <v>35</v>
      </c>
      <c r="G14199" s="289">
        <f>SUBTOTAL(9,G14162:G14198)</f>
        <v>0</v>
      </c>
    </row>
    <row r="14201" spans="1:7" ht="24" customHeight="1" x14ac:dyDescent="0.2">
      <c r="A14201" s="269" t="s">
        <v>37</v>
      </c>
      <c r="B14201" s="270"/>
      <c r="C14201" s="270"/>
      <c r="D14201" s="270"/>
      <c r="E14201" s="270"/>
      <c r="F14201" s="270"/>
      <c r="G14201" s="271"/>
    </row>
    <row r="14202" spans="1:7" ht="24" customHeight="1" x14ac:dyDescent="0.2">
      <c r="A14202" s="272" t="s">
        <v>602</v>
      </c>
      <c r="B14202" s="97" t="str">
        <f>Comitente</f>
        <v>CA.ME. SAN JUAN SOCIEDAD DEL ESTADO</v>
      </c>
      <c r="C14202" s="92"/>
      <c r="D14202" s="98"/>
      <c r="E14202" s="98"/>
      <c r="F14202" s="99"/>
      <c r="G14202" s="273"/>
    </row>
    <row r="14203" spans="1:7" ht="24" customHeight="1" x14ac:dyDescent="0.2">
      <c r="A14203" s="272" t="s">
        <v>603</v>
      </c>
      <c r="B14203" s="97">
        <f>Contratista</f>
        <v>0</v>
      </c>
      <c r="C14203" s="93"/>
      <c r="D14203" s="93"/>
      <c r="E14203" s="93"/>
      <c r="F14203" s="100"/>
      <c r="G14203" s="274"/>
    </row>
    <row r="14204" spans="1:7" ht="24" customHeight="1" x14ac:dyDescent="0.2">
      <c r="A14204" s="272" t="s">
        <v>24</v>
      </c>
      <c r="B14204" s="97" t="str">
        <f>Obra</f>
        <v>CIERRE PERIMETRAL - OBRA CIVIL Ca.Me. SAN JUAN S.E.</v>
      </c>
      <c r="C14204" s="93"/>
      <c r="D14204" s="93"/>
      <c r="E14204" s="93"/>
      <c r="F14204" s="100" t="s">
        <v>38</v>
      </c>
      <c r="G14204" s="275">
        <f>Fecha_Base</f>
        <v>44711</v>
      </c>
    </row>
    <row r="14205" spans="1:7" ht="24" customHeight="1" x14ac:dyDescent="0.2">
      <c r="A14205" s="276" t="s">
        <v>601</v>
      </c>
      <c r="B14205" s="94" t="str">
        <f>Ubicación</f>
        <v>DEPARTAMENTO SARMIENTO</v>
      </c>
      <c r="C14205" s="94"/>
      <c r="D14205" s="101"/>
      <c r="E14205" s="102"/>
      <c r="F14205" s="103"/>
      <c r="G14205" s="277"/>
    </row>
    <row r="14206" spans="1:7" ht="24" customHeight="1" x14ac:dyDescent="0.2">
      <c r="A14206" s="276" t="s">
        <v>39</v>
      </c>
      <c r="B14206" s="104" t="str">
        <f>IFERROR(VALUE(LEFT(B14207,FIND(".",B14207)-1)),"")</f>
        <v/>
      </c>
      <c r="C14206" s="95" t="str">
        <f>IFERROR(VLOOKUP(B14206,Tabla_CyP,2,FALSE),"")</f>
        <v/>
      </c>
      <c r="D14206" s="95"/>
      <c r="E14206" s="102"/>
      <c r="F14206" s="103"/>
      <c r="G14206" s="277"/>
    </row>
    <row r="14207" spans="1:7" ht="24" customHeight="1" x14ac:dyDescent="0.2">
      <c r="A14207" s="276" t="s">
        <v>25</v>
      </c>
      <c r="B14207" s="105" t="str">
        <f>IFERROR(VLOOKUP(COUNTIF($A$1:A14207,"ANALISIS DE PRECIOS"),Tabla_NumeroItem,2,FALSE),"")</f>
        <v/>
      </c>
      <c r="C14207" s="95" t="str">
        <f>IFERROR(VLOOKUP(B14207,Tabla_CyP,2,FALSE),"")</f>
        <v/>
      </c>
      <c r="D14207" s="101"/>
      <c r="E14207" s="102"/>
      <c r="F14207" s="100" t="s">
        <v>26</v>
      </c>
      <c r="G14207" s="278" t="str">
        <f>IFERROR(VLOOKUP(B14207,Tabla_CyP,4,FALSE),"")</f>
        <v/>
      </c>
    </row>
    <row r="14208" spans="1:7" ht="24" customHeight="1" x14ac:dyDescent="0.2">
      <c r="A14208" s="276"/>
      <c r="B14208" s="94"/>
      <c r="C14208" s="95"/>
      <c r="D14208" s="101"/>
      <c r="E14208" s="102"/>
      <c r="F14208" s="103"/>
      <c r="G14208" s="277"/>
    </row>
    <row r="14209" spans="1:7" ht="24" customHeight="1" x14ac:dyDescent="0.2">
      <c r="A14209" s="378" t="s">
        <v>507</v>
      </c>
      <c r="B14209" s="379"/>
      <c r="C14209" s="380" t="s">
        <v>0</v>
      </c>
      <c r="D14209" s="380" t="s">
        <v>27</v>
      </c>
      <c r="E14209" s="386" t="s">
        <v>28</v>
      </c>
      <c r="F14209" s="388" t="s">
        <v>29</v>
      </c>
      <c r="G14209" s="388" t="s">
        <v>30</v>
      </c>
    </row>
    <row r="14210" spans="1:7" ht="24" customHeight="1" x14ac:dyDescent="0.2">
      <c r="A14210" s="106" t="s">
        <v>508</v>
      </c>
      <c r="B14210" s="106" t="s">
        <v>509</v>
      </c>
      <c r="C14210" s="381"/>
      <c r="D14210" s="381"/>
      <c r="E14210" s="387"/>
      <c r="F14210" s="389"/>
      <c r="G14210" s="389"/>
    </row>
    <row r="14211" spans="1:7" ht="24" customHeight="1" x14ac:dyDescent="0.2">
      <c r="A14211" s="279"/>
      <c r="B14211" s="108"/>
      <c r="C14211" s="267" t="s">
        <v>604</v>
      </c>
      <c r="D14211" s="109"/>
      <c r="E14211" s="110"/>
      <c r="F14211" s="111"/>
      <c r="G14211" s="280"/>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1">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1">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81">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81">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81">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81">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81">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81">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81">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81">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81">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81">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81">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81">
        <f t="shared" si="4265"/>
        <v>0</v>
      </c>
    </row>
    <row r="14226" spans="1:7" ht="24" customHeight="1" x14ac:dyDescent="0.2">
      <c r="A14226" s="282"/>
      <c r="B14226" s="95"/>
      <c r="C14226" s="95"/>
      <c r="D14226" s="101"/>
      <c r="E14226" s="102"/>
      <c r="F14226" s="268" t="s">
        <v>31</v>
      </c>
      <c r="G14226" s="283">
        <f>SUBTOTAL(9,G14212:G14225)</f>
        <v>0</v>
      </c>
    </row>
    <row r="14227" spans="1:7" ht="24" customHeight="1" x14ac:dyDescent="0.2">
      <c r="A14227" s="282"/>
      <c r="B14227" s="95"/>
      <c r="C14227" s="266" t="s">
        <v>605</v>
      </c>
      <c r="D14227" s="101"/>
      <c r="E14227" s="102"/>
      <c r="F14227" s="103"/>
      <c r="G14227" s="284"/>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1">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81">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81">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81">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81">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81">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81">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81">
        <f t="shared" si="4270"/>
        <v>0</v>
      </c>
    </row>
    <row r="14236" spans="1:7" ht="24" customHeight="1" x14ac:dyDescent="0.2">
      <c r="A14236" s="282"/>
      <c r="B14236" s="95"/>
      <c r="C14236" s="95"/>
      <c r="D14236" s="101"/>
      <c r="E14236" s="102"/>
      <c r="F14236" s="268" t="s">
        <v>32</v>
      </c>
      <c r="G14236" s="283">
        <f>SUBTOTAL(9,G14228:G14235)</f>
        <v>0</v>
      </c>
    </row>
    <row r="14237" spans="1:7" ht="24" customHeight="1" x14ac:dyDescent="0.2">
      <c r="A14237" s="282"/>
      <c r="B14237" s="95"/>
      <c r="C14237" s="266" t="s">
        <v>606</v>
      </c>
      <c r="D14237" s="101"/>
      <c r="E14237" s="102"/>
      <c r="F14237" s="103"/>
      <c r="G14237" s="284"/>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1">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81">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81">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81">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81">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81">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81">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81">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81">
        <f t="shared" si="4275"/>
        <v>0</v>
      </c>
    </row>
    <row r="14247" spans="1:7" ht="24" customHeight="1" x14ac:dyDescent="0.2">
      <c r="A14247" s="285"/>
      <c r="B14247" s="101"/>
      <c r="C14247" s="95"/>
      <c r="D14247" s="101"/>
      <c r="E14247" s="102"/>
      <c r="F14247" s="268" t="s">
        <v>33</v>
      </c>
      <c r="G14247" s="283">
        <f>SUBTOTAL(9,G14238:G14246)</f>
        <v>0</v>
      </c>
    </row>
    <row r="14248" spans="1:7" ht="24" customHeight="1" x14ac:dyDescent="0.2">
      <c r="A14248" s="286"/>
      <c r="B14248" s="101"/>
      <c r="C14248" s="95"/>
      <c r="D14248" s="101"/>
      <c r="E14248" s="102"/>
      <c r="F14248" s="103"/>
      <c r="G14248" s="284"/>
    </row>
    <row r="14249" spans="1:7" ht="24" customHeight="1" x14ac:dyDescent="0.2">
      <c r="A14249" s="287" t="str">
        <f>B14207</f>
        <v/>
      </c>
      <c r="B14249" s="288" t="str">
        <f>C14207</f>
        <v/>
      </c>
      <c r="C14249" s="109"/>
      <c r="D14249" s="109" t="s">
        <v>34</v>
      </c>
      <c r="E14249" s="110"/>
      <c r="F14249" s="290" t="s">
        <v>35</v>
      </c>
      <c r="G14249" s="289">
        <f>SUBTOTAL(9,G14212:G14248)</f>
        <v>0</v>
      </c>
    </row>
    <row r="14251" spans="1:7" ht="24" customHeight="1" x14ac:dyDescent="0.2">
      <c r="A14251" s="269" t="s">
        <v>37</v>
      </c>
      <c r="B14251" s="270"/>
      <c r="C14251" s="270"/>
      <c r="D14251" s="270"/>
      <c r="E14251" s="270"/>
      <c r="F14251" s="270"/>
      <c r="G14251" s="271"/>
    </row>
    <row r="14252" spans="1:7" ht="24" customHeight="1" x14ac:dyDescent="0.2">
      <c r="A14252" s="272" t="s">
        <v>602</v>
      </c>
      <c r="B14252" s="97" t="str">
        <f>Comitente</f>
        <v>CA.ME. SAN JUAN SOCIEDAD DEL ESTADO</v>
      </c>
      <c r="C14252" s="92"/>
      <c r="D14252" s="98"/>
      <c r="E14252" s="98"/>
      <c r="F14252" s="99"/>
      <c r="G14252" s="273"/>
    </row>
    <row r="14253" spans="1:7" ht="24" customHeight="1" x14ac:dyDescent="0.2">
      <c r="A14253" s="272" t="s">
        <v>603</v>
      </c>
      <c r="B14253" s="97">
        <f>Contratista</f>
        <v>0</v>
      </c>
      <c r="C14253" s="93"/>
      <c r="D14253" s="93"/>
      <c r="E14253" s="93"/>
      <c r="F14253" s="100"/>
      <c r="G14253" s="274"/>
    </row>
    <row r="14254" spans="1:7" ht="24" customHeight="1" x14ac:dyDescent="0.2">
      <c r="A14254" s="272" t="s">
        <v>24</v>
      </c>
      <c r="B14254" s="97" t="str">
        <f>Obra</f>
        <v>CIERRE PERIMETRAL - OBRA CIVIL Ca.Me. SAN JUAN S.E.</v>
      </c>
      <c r="C14254" s="93"/>
      <c r="D14254" s="93"/>
      <c r="E14254" s="93"/>
      <c r="F14254" s="100" t="s">
        <v>38</v>
      </c>
      <c r="G14254" s="275">
        <f>Fecha_Base</f>
        <v>44711</v>
      </c>
    </row>
    <row r="14255" spans="1:7" ht="24" customHeight="1" x14ac:dyDescent="0.2">
      <c r="A14255" s="276" t="s">
        <v>601</v>
      </c>
      <c r="B14255" s="94" t="str">
        <f>Ubicación</f>
        <v>DEPARTAMENTO SARMIENTO</v>
      </c>
      <c r="C14255" s="94"/>
      <c r="D14255" s="101"/>
      <c r="E14255" s="102"/>
      <c r="F14255" s="103"/>
      <c r="G14255" s="277"/>
    </row>
    <row r="14256" spans="1:7" ht="24" customHeight="1" x14ac:dyDescent="0.2">
      <c r="A14256" s="276" t="s">
        <v>39</v>
      </c>
      <c r="B14256" s="104" t="str">
        <f>IFERROR(VALUE(LEFT(B14257,FIND(".",B14257)-1)),"")</f>
        <v/>
      </c>
      <c r="C14256" s="95" t="str">
        <f>IFERROR(VLOOKUP(B14256,Tabla_CyP,2,FALSE),"")</f>
        <v/>
      </c>
      <c r="D14256" s="95"/>
      <c r="E14256" s="102"/>
      <c r="F14256" s="103"/>
      <c r="G14256" s="277"/>
    </row>
    <row r="14257" spans="1:7" ht="24" customHeight="1" x14ac:dyDescent="0.2">
      <c r="A14257" s="276" t="s">
        <v>25</v>
      </c>
      <c r="B14257" s="105" t="str">
        <f>IFERROR(VLOOKUP(COUNTIF($A$1:A14257,"ANALISIS DE PRECIOS"),Tabla_NumeroItem,2,FALSE),"")</f>
        <v/>
      </c>
      <c r="C14257" s="95" t="str">
        <f>IFERROR(VLOOKUP(B14257,Tabla_CyP,2,FALSE),"")</f>
        <v/>
      </c>
      <c r="D14257" s="101"/>
      <c r="E14257" s="102"/>
      <c r="F14257" s="100" t="s">
        <v>26</v>
      </c>
      <c r="G14257" s="278" t="str">
        <f>IFERROR(VLOOKUP(B14257,Tabla_CyP,4,FALSE),"")</f>
        <v/>
      </c>
    </row>
    <row r="14258" spans="1:7" ht="24" customHeight="1" x14ac:dyDescent="0.2">
      <c r="A14258" s="276"/>
      <c r="B14258" s="94"/>
      <c r="C14258" s="95"/>
      <c r="D14258" s="101"/>
      <c r="E14258" s="102"/>
      <c r="F14258" s="103"/>
      <c r="G14258" s="277"/>
    </row>
    <row r="14259" spans="1:7" ht="24" customHeight="1" x14ac:dyDescent="0.2">
      <c r="A14259" s="378" t="s">
        <v>507</v>
      </c>
      <c r="B14259" s="379"/>
      <c r="C14259" s="380" t="s">
        <v>0</v>
      </c>
      <c r="D14259" s="380" t="s">
        <v>27</v>
      </c>
      <c r="E14259" s="386" t="s">
        <v>28</v>
      </c>
      <c r="F14259" s="388" t="s">
        <v>29</v>
      </c>
      <c r="G14259" s="388" t="s">
        <v>30</v>
      </c>
    </row>
    <row r="14260" spans="1:7" ht="24" customHeight="1" x14ac:dyDescent="0.2">
      <c r="A14260" s="106" t="s">
        <v>508</v>
      </c>
      <c r="B14260" s="106" t="s">
        <v>509</v>
      </c>
      <c r="C14260" s="381"/>
      <c r="D14260" s="381"/>
      <c r="E14260" s="387"/>
      <c r="F14260" s="389"/>
      <c r="G14260" s="389"/>
    </row>
    <row r="14261" spans="1:7" ht="24" customHeight="1" x14ac:dyDescent="0.2">
      <c r="A14261" s="279"/>
      <c r="B14261" s="108"/>
      <c r="C14261" s="267" t="s">
        <v>604</v>
      </c>
      <c r="D14261" s="109"/>
      <c r="E14261" s="110"/>
      <c r="F14261" s="111"/>
      <c r="G14261" s="280"/>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1">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1">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81">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81">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81">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81">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81">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81">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81">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81">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81">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81">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81">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81">
        <f t="shared" si="4280"/>
        <v>0</v>
      </c>
    </row>
    <row r="14276" spans="1:7" ht="24" customHeight="1" x14ac:dyDescent="0.2">
      <c r="A14276" s="282"/>
      <c r="B14276" s="95"/>
      <c r="C14276" s="95"/>
      <c r="D14276" s="101"/>
      <c r="E14276" s="102"/>
      <c r="F14276" s="268" t="s">
        <v>31</v>
      </c>
      <c r="G14276" s="283">
        <f>SUBTOTAL(9,G14262:G14275)</f>
        <v>0</v>
      </c>
    </row>
    <row r="14277" spans="1:7" ht="24" customHeight="1" x14ac:dyDescent="0.2">
      <c r="A14277" s="282"/>
      <c r="B14277" s="95"/>
      <c r="C14277" s="266" t="s">
        <v>605</v>
      </c>
      <c r="D14277" s="101"/>
      <c r="E14277" s="102"/>
      <c r="F14277" s="103"/>
      <c r="G14277" s="284"/>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1">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81">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81">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81">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81">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81">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81">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81">
        <f t="shared" si="4285"/>
        <v>0</v>
      </c>
    </row>
    <row r="14286" spans="1:7" ht="24" customHeight="1" x14ac:dyDescent="0.2">
      <c r="A14286" s="282"/>
      <c r="B14286" s="95"/>
      <c r="C14286" s="95"/>
      <c r="D14286" s="101"/>
      <c r="E14286" s="102"/>
      <c r="F14286" s="268" t="s">
        <v>32</v>
      </c>
      <c r="G14286" s="283">
        <f>SUBTOTAL(9,G14278:G14285)</f>
        <v>0</v>
      </c>
    </row>
    <row r="14287" spans="1:7" ht="24" customHeight="1" x14ac:dyDescent="0.2">
      <c r="A14287" s="282"/>
      <c r="B14287" s="95"/>
      <c r="C14287" s="266" t="s">
        <v>606</v>
      </c>
      <c r="D14287" s="101"/>
      <c r="E14287" s="102"/>
      <c r="F14287" s="103"/>
      <c r="G14287" s="284"/>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1">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81">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81">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81">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81">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81">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81">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81">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81">
        <f t="shared" si="4290"/>
        <v>0</v>
      </c>
    </row>
    <row r="14297" spans="1:7" ht="24" customHeight="1" x14ac:dyDescent="0.2">
      <c r="A14297" s="285"/>
      <c r="B14297" s="101"/>
      <c r="C14297" s="95"/>
      <c r="D14297" s="101"/>
      <c r="E14297" s="102"/>
      <c r="F14297" s="268" t="s">
        <v>33</v>
      </c>
      <c r="G14297" s="283">
        <f>SUBTOTAL(9,G14288:G14296)</f>
        <v>0</v>
      </c>
    </row>
    <row r="14298" spans="1:7" ht="24" customHeight="1" x14ac:dyDescent="0.2">
      <c r="A14298" s="286"/>
      <c r="B14298" s="101"/>
      <c r="C14298" s="95"/>
      <c r="D14298" s="101"/>
      <c r="E14298" s="102"/>
      <c r="F14298" s="103"/>
      <c r="G14298" s="284"/>
    </row>
    <row r="14299" spans="1:7" ht="24" customHeight="1" x14ac:dyDescent="0.2">
      <c r="A14299" s="287" t="str">
        <f>B14257</f>
        <v/>
      </c>
      <c r="B14299" s="288" t="str">
        <f>C14257</f>
        <v/>
      </c>
      <c r="C14299" s="109"/>
      <c r="D14299" s="109" t="s">
        <v>34</v>
      </c>
      <c r="E14299" s="110"/>
      <c r="F14299" s="290" t="s">
        <v>35</v>
      </c>
      <c r="G14299" s="289">
        <f>SUBTOTAL(9,G14262:G14298)</f>
        <v>0</v>
      </c>
    </row>
    <row r="14301" spans="1:7" ht="24" customHeight="1" x14ac:dyDescent="0.2">
      <c r="A14301" s="269" t="s">
        <v>37</v>
      </c>
      <c r="B14301" s="270"/>
      <c r="C14301" s="270"/>
      <c r="D14301" s="270"/>
      <c r="E14301" s="270"/>
      <c r="F14301" s="270"/>
      <c r="G14301" s="271"/>
    </row>
    <row r="14302" spans="1:7" ht="24" customHeight="1" x14ac:dyDescent="0.2">
      <c r="A14302" s="272" t="s">
        <v>602</v>
      </c>
      <c r="B14302" s="97" t="str">
        <f>Comitente</f>
        <v>CA.ME. SAN JUAN SOCIEDAD DEL ESTADO</v>
      </c>
      <c r="C14302" s="92"/>
      <c r="D14302" s="98"/>
      <c r="E14302" s="98"/>
      <c r="F14302" s="99"/>
      <c r="G14302" s="273"/>
    </row>
    <row r="14303" spans="1:7" ht="24" customHeight="1" x14ac:dyDescent="0.2">
      <c r="A14303" s="272" t="s">
        <v>603</v>
      </c>
      <c r="B14303" s="97">
        <f>Contratista</f>
        <v>0</v>
      </c>
      <c r="C14303" s="93"/>
      <c r="D14303" s="93"/>
      <c r="E14303" s="93"/>
      <c r="F14303" s="100"/>
      <c r="G14303" s="274"/>
    </row>
    <row r="14304" spans="1:7" ht="24" customHeight="1" x14ac:dyDescent="0.2">
      <c r="A14304" s="272" t="s">
        <v>24</v>
      </c>
      <c r="B14304" s="97" t="str">
        <f>Obra</f>
        <v>CIERRE PERIMETRAL - OBRA CIVIL Ca.Me. SAN JUAN S.E.</v>
      </c>
      <c r="C14304" s="93"/>
      <c r="D14304" s="93"/>
      <c r="E14304" s="93"/>
      <c r="F14304" s="100" t="s">
        <v>38</v>
      </c>
      <c r="G14304" s="275">
        <f>Fecha_Base</f>
        <v>44711</v>
      </c>
    </row>
    <row r="14305" spans="1:7" ht="24" customHeight="1" x14ac:dyDescent="0.2">
      <c r="A14305" s="276" t="s">
        <v>601</v>
      </c>
      <c r="B14305" s="94" t="str">
        <f>Ubicación</f>
        <v>DEPARTAMENTO SARMIENTO</v>
      </c>
      <c r="C14305" s="94"/>
      <c r="D14305" s="101"/>
      <c r="E14305" s="102"/>
      <c r="F14305" s="103"/>
      <c r="G14305" s="277"/>
    </row>
    <row r="14306" spans="1:7" ht="24" customHeight="1" x14ac:dyDescent="0.2">
      <c r="A14306" s="276" t="s">
        <v>39</v>
      </c>
      <c r="B14306" s="104" t="str">
        <f>IFERROR(VALUE(LEFT(B14307,FIND(".",B14307)-1)),"")</f>
        <v/>
      </c>
      <c r="C14306" s="95" t="str">
        <f>IFERROR(VLOOKUP(B14306,Tabla_CyP,2,FALSE),"")</f>
        <v/>
      </c>
      <c r="D14306" s="95"/>
      <c r="E14306" s="102"/>
      <c r="F14306" s="103"/>
      <c r="G14306" s="277"/>
    </row>
    <row r="14307" spans="1:7" ht="24" customHeight="1" x14ac:dyDescent="0.2">
      <c r="A14307" s="276" t="s">
        <v>25</v>
      </c>
      <c r="B14307" s="105" t="str">
        <f>IFERROR(VLOOKUP(COUNTIF($A$1:A14307,"ANALISIS DE PRECIOS"),Tabla_NumeroItem,2,FALSE),"")</f>
        <v/>
      </c>
      <c r="C14307" s="95" t="str">
        <f>IFERROR(VLOOKUP(B14307,Tabla_CyP,2,FALSE),"")</f>
        <v/>
      </c>
      <c r="D14307" s="101"/>
      <c r="E14307" s="102"/>
      <c r="F14307" s="100" t="s">
        <v>26</v>
      </c>
      <c r="G14307" s="278" t="str">
        <f>IFERROR(VLOOKUP(B14307,Tabla_CyP,4,FALSE),"")</f>
        <v/>
      </c>
    </row>
    <row r="14308" spans="1:7" ht="24" customHeight="1" x14ac:dyDescent="0.2">
      <c r="A14308" s="276"/>
      <c r="B14308" s="94"/>
      <c r="C14308" s="95"/>
      <c r="D14308" s="101"/>
      <c r="E14308" s="102"/>
      <c r="F14308" s="103"/>
      <c r="G14308" s="277"/>
    </row>
    <row r="14309" spans="1:7" ht="24" customHeight="1" x14ac:dyDescent="0.2">
      <c r="A14309" s="378" t="s">
        <v>507</v>
      </c>
      <c r="B14309" s="379"/>
      <c r="C14309" s="380" t="s">
        <v>0</v>
      </c>
      <c r="D14309" s="380" t="s">
        <v>27</v>
      </c>
      <c r="E14309" s="386" t="s">
        <v>28</v>
      </c>
      <c r="F14309" s="388" t="s">
        <v>29</v>
      </c>
      <c r="G14309" s="388" t="s">
        <v>30</v>
      </c>
    </row>
    <row r="14310" spans="1:7" ht="24" customHeight="1" x14ac:dyDescent="0.2">
      <c r="A14310" s="106" t="s">
        <v>508</v>
      </c>
      <c r="B14310" s="106" t="s">
        <v>509</v>
      </c>
      <c r="C14310" s="381"/>
      <c r="D14310" s="381"/>
      <c r="E14310" s="387"/>
      <c r="F14310" s="389"/>
      <c r="G14310" s="389"/>
    </row>
    <row r="14311" spans="1:7" ht="24" customHeight="1" x14ac:dyDescent="0.2">
      <c r="A14311" s="279"/>
      <c r="B14311" s="108"/>
      <c r="C14311" s="267" t="s">
        <v>604</v>
      </c>
      <c r="D14311" s="109"/>
      <c r="E14311" s="110"/>
      <c r="F14311" s="111"/>
      <c r="G14311" s="280"/>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1">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1">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81">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81">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81">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81">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81">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81">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81">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81">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81">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81">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81">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81">
        <f t="shared" si="4295"/>
        <v>0</v>
      </c>
    </row>
    <row r="14326" spans="1:7" ht="24" customHeight="1" x14ac:dyDescent="0.2">
      <c r="A14326" s="282"/>
      <c r="B14326" s="95"/>
      <c r="C14326" s="95"/>
      <c r="D14326" s="101"/>
      <c r="E14326" s="102"/>
      <c r="F14326" s="268" t="s">
        <v>31</v>
      </c>
      <c r="G14326" s="283">
        <f>SUBTOTAL(9,G14312:G14325)</f>
        <v>0</v>
      </c>
    </row>
    <row r="14327" spans="1:7" ht="24" customHeight="1" x14ac:dyDescent="0.2">
      <c r="A14327" s="282"/>
      <c r="B14327" s="95"/>
      <c r="C14327" s="266" t="s">
        <v>605</v>
      </c>
      <c r="D14327" s="101"/>
      <c r="E14327" s="102"/>
      <c r="F14327" s="103"/>
      <c r="G14327" s="284"/>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1">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81">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81">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81">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81">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81">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81">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81">
        <f t="shared" si="4300"/>
        <v>0</v>
      </c>
    </row>
    <row r="14336" spans="1:7" ht="24" customHeight="1" x14ac:dyDescent="0.2">
      <c r="A14336" s="282"/>
      <c r="B14336" s="95"/>
      <c r="C14336" s="95"/>
      <c r="D14336" s="101"/>
      <c r="E14336" s="102"/>
      <c r="F14336" s="268" t="s">
        <v>32</v>
      </c>
      <c r="G14336" s="283">
        <f>SUBTOTAL(9,G14328:G14335)</f>
        <v>0</v>
      </c>
    </row>
    <row r="14337" spans="1:7" ht="24" customHeight="1" x14ac:dyDescent="0.2">
      <c r="A14337" s="282"/>
      <c r="B14337" s="95"/>
      <c r="C14337" s="266" t="s">
        <v>606</v>
      </c>
      <c r="D14337" s="101"/>
      <c r="E14337" s="102"/>
      <c r="F14337" s="103"/>
      <c r="G14337" s="284"/>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1">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81">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81">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81">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81">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81">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81">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81">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81">
        <f t="shared" si="4305"/>
        <v>0</v>
      </c>
    </row>
    <row r="14347" spans="1:7" ht="24" customHeight="1" x14ac:dyDescent="0.2">
      <c r="A14347" s="285"/>
      <c r="B14347" s="101"/>
      <c r="C14347" s="95"/>
      <c r="D14347" s="101"/>
      <c r="E14347" s="102"/>
      <c r="F14347" s="268" t="s">
        <v>33</v>
      </c>
      <c r="G14347" s="283">
        <f>SUBTOTAL(9,G14338:G14346)</f>
        <v>0</v>
      </c>
    </row>
    <row r="14348" spans="1:7" ht="24" customHeight="1" x14ac:dyDescent="0.2">
      <c r="A14348" s="286"/>
      <c r="B14348" s="101"/>
      <c r="C14348" s="95"/>
      <c r="D14348" s="101"/>
      <c r="E14348" s="102"/>
      <c r="F14348" s="103"/>
      <c r="G14348" s="284"/>
    </row>
    <row r="14349" spans="1:7" ht="24" customHeight="1" x14ac:dyDescent="0.2">
      <c r="A14349" s="287" t="str">
        <f>B14307</f>
        <v/>
      </c>
      <c r="B14349" s="288" t="str">
        <f>C14307</f>
        <v/>
      </c>
      <c r="C14349" s="109"/>
      <c r="D14349" s="109" t="s">
        <v>34</v>
      </c>
      <c r="E14349" s="110"/>
      <c r="F14349" s="290" t="s">
        <v>35</v>
      </c>
      <c r="G14349" s="289">
        <f>SUBTOTAL(9,G14312:G14348)</f>
        <v>0</v>
      </c>
    </row>
    <row r="14351" spans="1:7" ht="24" customHeight="1" x14ac:dyDescent="0.2">
      <c r="A14351" s="269" t="s">
        <v>37</v>
      </c>
      <c r="B14351" s="270"/>
      <c r="C14351" s="270"/>
      <c r="D14351" s="270"/>
      <c r="E14351" s="270"/>
      <c r="F14351" s="270"/>
      <c r="G14351" s="271"/>
    </row>
    <row r="14352" spans="1:7" ht="24" customHeight="1" x14ac:dyDescent="0.2">
      <c r="A14352" s="272" t="s">
        <v>602</v>
      </c>
      <c r="B14352" s="97" t="str">
        <f>Comitente</f>
        <v>CA.ME. SAN JUAN SOCIEDAD DEL ESTADO</v>
      </c>
      <c r="C14352" s="92"/>
      <c r="D14352" s="98"/>
      <c r="E14352" s="98"/>
      <c r="F14352" s="99"/>
      <c r="G14352" s="273"/>
    </row>
    <row r="14353" spans="1:7" ht="24" customHeight="1" x14ac:dyDescent="0.2">
      <c r="A14353" s="272" t="s">
        <v>603</v>
      </c>
      <c r="B14353" s="97">
        <f>Contratista</f>
        <v>0</v>
      </c>
      <c r="C14353" s="93"/>
      <c r="D14353" s="93"/>
      <c r="E14353" s="93"/>
      <c r="F14353" s="100"/>
      <c r="G14353" s="274"/>
    </row>
    <row r="14354" spans="1:7" ht="24" customHeight="1" x14ac:dyDescent="0.2">
      <c r="A14354" s="272" t="s">
        <v>24</v>
      </c>
      <c r="B14354" s="97" t="str">
        <f>Obra</f>
        <v>CIERRE PERIMETRAL - OBRA CIVIL Ca.Me. SAN JUAN S.E.</v>
      </c>
      <c r="C14354" s="93"/>
      <c r="D14354" s="93"/>
      <c r="E14354" s="93"/>
      <c r="F14354" s="100" t="s">
        <v>38</v>
      </c>
      <c r="G14354" s="275">
        <f>Fecha_Base</f>
        <v>44711</v>
      </c>
    </row>
    <row r="14355" spans="1:7" ht="24" customHeight="1" x14ac:dyDescent="0.2">
      <c r="A14355" s="276" t="s">
        <v>601</v>
      </c>
      <c r="B14355" s="94" t="str">
        <f>Ubicación</f>
        <v>DEPARTAMENTO SARMIENTO</v>
      </c>
      <c r="C14355" s="94"/>
      <c r="D14355" s="101"/>
      <c r="E14355" s="102"/>
      <c r="F14355" s="103"/>
      <c r="G14355" s="277"/>
    </row>
    <row r="14356" spans="1:7" ht="24" customHeight="1" x14ac:dyDescent="0.2">
      <c r="A14356" s="276" t="s">
        <v>39</v>
      </c>
      <c r="B14356" s="104" t="str">
        <f>IFERROR(VALUE(LEFT(B14357,FIND(".",B14357)-1)),"")</f>
        <v/>
      </c>
      <c r="C14356" s="95" t="str">
        <f>IFERROR(VLOOKUP(B14356,Tabla_CyP,2,FALSE),"")</f>
        <v/>
      </c>
      <c r="D14356" s="95"/>
      <c r="E14356" s="102"/>
      <c r="F14356" s="103"/>
      <c r="G14356" s="277"/>
    </row>
    <row r="14357" spans="1:7" ht="24" customHeight="1" x14ac:dyDescent="0.2">
      <c r="A14357" s="276" t="s">
        <v>25</v>
      </c>
      <c r="B14357" s="105" t="str">
        <f>IFERROR(VLOOKUP(COUNTIF($A$1:A14357,"ANALISIS DE PRECIOS"),Tabla_NumeroItem,2,FALSE),"")</f>
        <v/>
      </c>
      <c r="C14357" s="95" t="str">
        <f>IFERROR(VLOOKUP(B14357,Tabla_CyP,2,FALSE),"")</f>
        <v/>
      </c>
      <c r="D14357" s="101"/>
      <c r="E14357" s="102"/>
      <c r="F14357" s="100" t="s">
        <v>26</v>
      </c>
      <c r="G14357" s="278" t="str">
        <f>IFERROR(VLOOKUP(B14357,Tabla_CyP,4,FALSE),"")</f>
        <v/>
      </c>
    </row>
    <row r="14358" spans="1:7" ht="24" customHeight="1" x14ac:dyDescent="0.2">
      <c r="A14358" s="276"/>
      <c r="B14358" s="94"/>
      <c r="C14358" s="95"/>
      <c r="D14358" s="101"/>
      <c r="E14358" s="102"/>
      <c r="F14358" s="103"/>
      <c r="G14358" s="277"/>
    </row>
    <row r="14359" spans="1:7" ht="24" customHeight="1" x14ac:dyDescent="0.2">
      <c r="A14359" s="378" t="s">
        <v>507</v>
      </c>
      <c r="B14359" s="379"/>
      <c r="C14359" s="380" t="s">
        <v>0</v>
      </c>
      <c r="D14359" s="380" t="s">
        <v>27</v>
      </c>
      <c r="E14359" s="386" t="s">
        <v>28</v>
      </c>
      <c r="F14359" s="388" t="s">
        <v>29</v>
      </c>
      <c r="G14359" s="388" t="s">
        <v>30</v>
      </c>
    </row>
    <row r="14360" spans="1:7" ht="24" customHeight="1" x14ac:dyDescent="0.2">
      <c r="A14360" s="106" t="s">
        <v>508</v>
      </c>
      <c r="B14360" s="106" t="s">
        <v>509</v>
      </c>
      <c r="C14360" s="381"/>
      <c r="D14360" s="381"/>
      <c r="E14360" s="387"/>
      <c r="F14360" s="389"/>
      <c r="G14360" s="389"/>
    </row>
    <row r="14361" spans="1:7" ht="24" customHeight="1" x14ac:dyDescent="0.2">
      <c r="A14361" s="279"/>
      <c r="B14361" s="108"/>
      <c r="C14361" s="267" t="s">
        <v>604</v>
      </c>
      <c r="D14361" s="109"/>
      <c r="E14361" s="110"/>
      <c r="F14361" s="111"/>
      <c r="G14361" s="280"/>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1">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1">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81">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81">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81">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81">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81">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81">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81">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81">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81">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81">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81">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81">
        <f t="shared" si="4310"/>
        <v>0</v>
      </c>
    </row>
    <row r="14376" spans="1:7" ht="24" customHeight="1" x14ac:dyDescent="0.2">
      <c r="A14376" s="282"/>
      <c r="B14376" s="95"/>
      <c r="C14376" s="95"/>
      <c r="D14376" s="101"/>
      <c r="E14376" s="102"/>
      <c r="F14376" s="268" t="s">
        <v>31</v>
      </c>
      <c r="G14376" s="283">
        <f>SUBTOTAL(9,G14362:G14375)</f>
        <v>0</v>
      </c>
    </row>
    <row r="14377" spans="1:7" ht="24" customHeight="1" x14ac:dyDescent="0.2">
      <c r="A14377" s="282"/>
      <c r="B14377" s="95"/>
      <c r="C14377" s="266" t="s">
        <v>605</v>
      </c>
      <c r="D14377" s="101"/>
      <c r="E14377" s="102"/>
      <c r="F14377" s="103"/>
      <c r="G14377" s="284"/>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1">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81">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81">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81">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81">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81">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81">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81">
        <f t="shared" si="4315"/>
        <v>0</v>
      </c>
    </row>
    <row r="14386" spans="1:7" ht="24" customHeight="1" x14ac:dyDescent="0.2">
      <c r="A14386" s="282"/>
      <c r="B14386" s="95"/>
      <c r="C14386" s="95"/>
      <c r="D14386" s="101"/>
      <c r="E14386" s="102"/>
      <c r="F14386" s="268" t="s">
        <v>32</v>
      </c>
      <c r="G14386" s="283">
        <f>SUBTOTAL(9,G14378:G14385)</f>
        <v>0</v>
      </c>
    </row>
    <row r="14387" spans="1:7" ht="24" customHeight="1" x14ac:dyDescent="0.2">
      <c r="A14387" s="282"/>
      <c r="B14387" s="95"/>
      <c r="C14387" s="266" t="s">
        <v>606</v>
      </c>
      <c r="D14387" s="101"/>
      <c r="E14387" s="102"/>
      <c r="F14387" s="103"/>
      <c r="G14387" s="284"/>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1">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81">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81">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81">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81">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81">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81">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81">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81">
        <f t="shared" si="4320"/>
        <v>0</v>
      </c>
    </row>
    <row r="14397" spans="1:7" ht="24" customHeight="1" x14ac:dyDescent="0.2">
      <c r="A14397" s="285"/>
      <c r="B14397" s="101"/>
      <c r="C14397" s="95"/>
      <c r="D14397" s="101"/>
      <c r="E14397" s="102"/>
      <c r="F14397" s="268" t="s">
        <v>33</v>
      </c>
      <c r="G14397" s="283">
        <f>SUBTOTAL(9,G14388:G14396)</f>
        <v>0</v>
      </c>
    </row>
    <row r="14398" spans="1:7" ht="24" customHeight="1" x14ac:dyDescent="0.2">
      <c r="A14398" s="286"/>
      <c r="B14398" s="101"/>
      <c r="C14398" s="95"/>
      <c r="D14398" s="101"/>
      <c r="E14398" s="102"/>
      <c r="F14398" s="103"/>
      <c r="G14398" s="284"/>
    </row>
    <row r="14399" spans="1:7" ht="24" customHeight="1" x14ac:dyDescent="0.2">
      <c r="A14399" s="287" t="str">
        <f>B14357</f>
        <v/>
      </c>
      <c r="B14399" s="288" t="str">
        <f>C14357</f>
        <v/>
      </c>
      <c r="C14399" s="109"/>
      <c r="D14399" s="109" t="s">
        <v>34</v>
      </c>
      <c r="E14399" s="110"/>
      <c r="F14399" s="290" t="s">
        <v>35</v>
      </c>
      <c r="G14399" s="289">
        <f>SUBTOTAL(9,G14362:G14398)</f>
        <v>0</v>
      </c>
    </row>
    <row r="14401" spans="1:7" ht="24" customHeight="1" x14ac:dyDescent="0.2">
      <c r="A14401" s="269" t="s">
        <v>37</v>
      </c>
      <c r="B14401" s="270"/>
      <c r="C14401" s="270"/>
      <c r="D14401" s="270"/>
      <c r="E14401" s="270"/>
      <c r="F14401" s="270"/>
      <c r="G14401" s="271"/>
    </row>
    <row r="14402" spans="1:7" ht="24" customHeight="1" x14ac:dyDescent="0.2">
      <c r="A14402" s="272" t="s">
        <v>602</v>
      </c>
      <c r="B14402" s="97" t="str">
        <f>Comitente</f>
        <v>CA.ME. SAN JUAN SOCIEDAD DEL ESTADO</v>
      </c>
      <c r="C14402" s="92"/>
      <c r="D14402" s="98"/>
      <c r="E14402" s="98"/>
      <c r="F14402" s="99"/>
      <c r="G14402" s="273"/>
    </row>
    <row r="14403" spans="1:7" ht="24" customHeight="1" x14ac:dyDescent="0.2">
      <c r="A14403" s="272" t="s">
        <v>603</v>
      </c>
      <c r="B14403" s="97">
        <f>Contratista</f>
        <v>0</v>
      </c>
      <c r="C14403" s="93"/>
      <c r="D14403" s="93"/>
      <c r="E14403" s="93"/>
      <c r="F14403" s="100"/>
      <c r="G14403" s="274"/>
    </row>
    <row r="14404" spans="1:7" ht="24" customHeight="1" x14ac:dyDescent="0.2">
      <c r="A14404" s="272" t="s">
        <v>24</v>
      </c>
      <c r="B14404" s="97" t="str">
        <f>Obra</f>
        <v>CIERRE PERIMETRAL - OBRA CIVIL Ca.Me. SAN JUAN S.E.</v>
      </c>
      <c r="C14404" s="93"/>
      <c r="D14404" s="93"/>
      <c r="E14404" s="93"/>
      <c r="F14404" s="100" t="s">
        <v>38</v>
      </c>
      <c r="G14404" s="275">
        <f>Fecha_Base</f>
        <v>44711</v>
      </c>
    </row>
    <row r="14405" spans="1:7" ht="24" customHeight="1" x14ac:dyDescent="0.2">
      <c r="A14405" s="276" t="s">
        <v>601</v>
      </c>
      <c r="B14405" s="94" t="str">
        <f>Ubicación</f>
        <v>DEPARTAMENTO SARMIENTO</v>
      </c>
      <c r="C14405" s="94"/>
      <c r="D14405" s="101"/>
      <c r="E14405" s="102"/>
      <c r="F14405" s="103"/>
      <c r="G14405" s="277"/>
    </row>
    <row r="14406" spans="1:7" ht="24" customHeight="1" x14ac:dyDescent="0.2">
      <c r="A14406" s="276" t="s">
        <v>39</v>
      </c>
      <c r="B14406" s="104" t="str">
        <f>IFERROR(VALUE(LEFT(B14407,FIND(".",B14407)-1)),"")</f>
        <v/>
      </c>
      <c r="C14406" s="95" t="str">
        <f>IFERROR(VLOOKUP(B14406,Tabla_CyP,2,FALSE),"")</f>
        <v/>
      </c>
      <c r="D14406" s="95"/>
      <c r="E14406" s="102"/>
      <c r="F14406" s="103"/>
      <c r="G14406" s="277"/>
    </row>
    <row r="14407" spans="1:7" ht="24" customHeight="1" x14ac:dyDescent="0.2">
      <c r="A14407" s="276" t="s">
        <v>25</v>
      </c>
      <c r="B14407" s="105" t="str">
        <f>IFERROR(VLOOKUP(COUNTIF($A$1:A14407,"ANALISIS DE PRECIOS"),Tabla_NumeroItem,2,FALSE),"")</f>
        <v/>
      </c>
      <c r="C14407" s="95" t="str">
        <f>IFERROR(VLOOKUP(B14407,Tabla_CyP,2,FALSE),"")</f>
        <v/>
      </c>
      <c r="D14407" s="101"/>
      <c r="E14407" s="102"/>
      <c r="F14407" s="100" t="s">
        <v>26</v>
      </c>
      <c r="G14407" s="278" t="str">
        <f>IFERROR(VLOOKUP(B14407,Tabla_CyP,4,FALSE),"")</f>
        <v/>
      </c>
    </row>
    <row r="14408" spans="1:7" ht="24" customHeight="1" x14ac:dyDescent="0.2">
      <c r="A14408" s="276"/>
      <c r="B14408" s="94"/>
      <c r="C14408" s="95"/>
      <c r="D14408" s="101"/>
      <c r="E14408" s="102"/>
      <c r="F14408" s="103"/>
      <c r="G14408" s="277"/>
    </row>
    <row r="14409" spans="1:7" ht="24" customHeight="1" x14ac:dyDescent="0.2">
      <c r="A14409" s="378" t="s">
        <v>507</v>
      </c>
      <c r="B14409" s="379"/>
      <c r="C14409" s="380" t="s">
        <v>0</v>
      </c>
      <c r="D14409" s="380" t="s">
        <v>27</v>
      </c>
      <c r="E14409" s="386" t="s">
        <v>28</v>
      </c>
      <c r="F14409" s="388" t="s">
        <v>29</v>
      </c>
      <c r="G14409" s="388" t="s">
        <v>30</v>
      </c>
    </row>
    <row r="14410" spans="1:7" ht="24" customHeight="1" x14ac:dyDescent="0.2">
      <c r="A14410" s="106" t="s">
        <v>508</v>
      </c>
      <c r="B14410" s="106" t="s">
        <v>509</v>
      </c>
      <c r="C14410" s="381"/>
      <c r="D14410" s="381"/>
      <c r="E14410" s="387"/>
      <c r="F14410" s="389"/>
      <c r="G14410" s="389"/>
    </row>
    <row r="14411" spans="1:7" ht="24" customHeight="1" x14ac:dyDescent="0.2">
      <c r="A14411" s="279"/>
      <c r="B14411" s="108"/>
      <c r="C14411" s="267" t="s">
        <v>604</v>
      </c>
      <c r="D14411" s="109"/>
      <c r="E14411" s="110"/>
      <c r="F14411" s="111"/>
      <c r="G14411" s="280"/>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1">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1">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81">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81">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81">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81">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81">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81">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81">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81">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81">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81">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81">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81">
        <f t="shared" si="4325"/>
        <v>0</v>
      </c>
    </row>
    <row r="14426" spans="1:7" ht="24" customHeight="1" x14ac:dyDescent="0.2">
      <c r="A14426" s="282"/>
      <c r="B14426" s="95"/>
      <c r="C14426" s="95"/>
      <c r="D14426" s="101"/>
      <c r="E14426" s="102"/>
      <c r="F14426" s="268" t="s">
        <v>31</v>
      </c>
      <c r="G14426" s="283">
        <f>SUBTOTAL(9,G14412:G14425)</f>
        <v>0</v>
      </c>
    </row>
    <row r="14427" spans="1:7" ht="24" customHeight="1" x14ac:dyDescent="0.2">
      <c r="A14427" s="282"/>
      <c r="B14427" s="95"/>
      <c r="C14427" s="266" t="s">
        <v>605</v>
      </c>
      <c r="D14427" s="101"/>
      <c r="E14427" s="102"/>
      <c r="F14427" s="103"/>
      <c r="G14427" s="284"/>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1">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81">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81">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81">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81">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81">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81">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81">
        <f t="shared" si="4330"/>
        <v>0</v>
      </c>
    </row>
    <row r="14436" spans="1:7" ht="24" customHeight="1" x14ac:dyDescent="0.2">
      <c r="A14436" s="282"/>
      <c r="B14436" s="95"/>
      <c r="C14436" s="95"/>
      <c r="D14436" s="101"/>
      <c r="E14436" s="102"/>
      <c r="F14436" s="268" t="s">
        <v>32</v>
      </c>
      <c r="G14436" s="283">
        <f>SUBTOTAL(9,G14428:G14435)</f>
        <v>0</v>
      </c>
    </row>
    <row r="14437" spans="1:7" ht="24" customHeight="1" x14ac:dyDescent="0.2">
      <c r="A14437" s="282"/>
      <c r="B14437" s="95"/>
      <c r="C14437" s="266" t="s">
        <v>606</v>
      </c>
      <c r="D14437" s="101"/>
      <c r="E14437" s="102"/>
      <c r="F14437" s="103"/>
      <c r="G14437" s="284"/>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1">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81">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81">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81">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81">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81">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81">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81">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81">
        <f t="shared" si="4335"/>
        <v>0</v>
      </c>
    </row>
    <row r="14447" spans="1:7" ht="24" customHeight="1" x14ac:dyDescent="0.2">
      <c r="A14447" s="285"/>
      <c r="B14447" s="101"/>
      <c r="C14447" s="95"/>
      <c r="D14447" s="101"/>
      <c r="E14447" s="102"/>
      <c r="F14447" s="268" t="s">
        <v>33</v>
      </c>
      <c r="G14447" s="283">
        <f>SUBTOTAL(9,G14438:G14446)</f>
        <v>0</v>
      </c>
    </row>
    <row r="14448" spans="1:7" ht="24" customHeight="1" x14ac:dyDescent="0.2">
      <c r="A14448" s="286"/>
      <c r="B14448" s="101"/>
      <c r="C14448" s="95"/>
      <c r="D14448" s="101"/>
      <c r="E14448" s="102"/>
      <c r="F14448" s="103"/>
      <c r="G14448" s="284"/>
    </row>
    <row r="14449" spans="1:7" ht="24" customHeight="1" x14ac:dyDescent="0.2">
      <c r="A14449" s="287" t="str">
        <f>B14407</f>
        <v/>
      </c>
      <c r="B14449" s="288" t="str">
        <f>C14407</f>
        <v/>
      </c>
      <c r="C14449" s="109"/>
      <c r="D14449" s="109" t="s">
        <v>34</v>
      </c>
      <c r="E14449" s="110"/>
      <c r="F14449" s="290" t="s">
        <v>35</v>
      </c>
      <c r="G14449" s="289">
        <f>SUBTOTAL(9,G14412:G14448)</f>
        <v>0</v>
      </c>
    </row>
    <row r="14451" spans="1:7" ht="24" customHeight="1" x14ac:dyDescent="0.2">
      <c r="A14451" s="269" t="s">
        <v>37</v>
      </c>
      <c r="B14451" s="270"/>
      <c r="C14451" s="270"/>
      <c r="D14451" s="270"/>
      <c r="E14451" s="270"/>
      <c r="F14451" s="270"/>
      <c r="G14451" s="271"/>
    </row>
    <row r="14452" spans="1:7" ht="24" customHeight="1" x14ac:dyDescent="0.2">
      <c r="A14452" s="272" t="s">
        <v>602</v>
      </c>
      <c r="B14452" s="97" t="str">
        <f>Comitente</f>
        <v>CA.ME. SAN JUAN SOCIEDAD DEL ESTADO</v>
      </c>
      <c r="C14452" s="92"/>
      <c r="D14452" s="98"/>
      <c r="E14452" s="98"/>
      <c r="F14452" s="99"/>
      <c r="G14452" s="273"/>
    </row>
    <row r="14453" spans="1:7" ht="24" customHeight="1" x14ac:dyDescent="0.2">
      <c r="A14453" s="272" t="s">
        <v>603</v>
      </c>
      <c r="B14453" s="97">
        <f>Contratista</f>
        <v>0</v>
      </c>
      <c r="C14453" s="93"/>
      <c r="D14453" s="93"/>
      <c r="E14453" s="93"/>
      <c r="F14453" s="100"/>
      <c r="G14453" s="274"/>
    </row>
    <row r="14454" spans="1:7" ht="24" customHeight="1" x14ac:dyDescent="0.2">
      <c r="A14454" s="272" t="s">
        <v>24</v>
      </c>
      <c r="B14454" s="97" t="str">
        <f>Obra</f>
        <v>CIERRE PERIMETRAL - OBRA CIVIL Ca.Me. SAN JUAN S.E.</v>
      </c>
      <c r="C14454" s="93"/>
      <c r="D14454" s="93"/>
      <c r="E14454" s="93"/>
      <c r="F14454" s="100" t="s">
        <v>38</v>
      </c>
      <c r="G14454" s="275">
        <f>Fecha_Base</f>
        <v>44711</v>
      </c>
    </row>
    <row r="14455" spans="1:7" ht="24" customHeight="1" x14ac:dyDescent="0.2">
      <c r="A14455" s="276" t="s">
        <v>601</v>
      </c>
      <c r="B14455" s="94" t="str">
        <f>Ubicación</f>
        <v>DEPARTAMENTO SARMIENTO</v>
      </c>
      <c r="C14455" s="94"/>
      <c r="D14455" s="101"/>
      <c r="E14455" s="102"/>
      <c r="F14455" s="103"/>
      <c r="G14455" s="277"/>
    </row>
    <row r="14456" spans="1:7" ht="24" customHeight="1" x14ac:dyDescent="0.2">
      <c r="A14456" s="276" t="s">
        <v>39</v>
      </c>
      <c r="B14456" s="104" t="str">
        <f>IFERROR(VALUE(LEFT(B14457,FIND(".",B14457)-1)),"")</f>
        <v/>
      </c>
      <c r="C14456" s="95" t="str">
        <f>IFERROR(VLOOKUP(B14456,Tabla_CyP,2,FALSE),"")</f>
        <v/>
      </c>
      <c r="D14456" s="95"/>
      <c r="E14456" s="102"/>
      <c r="F14456" s="103"/>
      <c r="G14456" s="277"/>
    </row>
    <row r="14457" spans="1:7" ht="24" customHeight="1" x14ac:dyDescent="0.2">
      <c r="A14457" s="276" t="s">
        <v>25</v>
      </c>
      <c r="B14457" s="105" t="str">
        <f>IFERROR(VLOOKUP(COUNTIF($A$1:A14457,"ANALISIS DE PRECIOS"),Tabla_NumeroItem,2,FALSE),"")</f>
        <v/>
      </c>
      <c r="C14457" s="95" t="str">
        <f>IFERROR(VLOOKUP(B14457,Tabla_CyP,2,FALSE),"")</f>
        <v/>
      </c>
      <c r="D14457" s="101"/>
      <c r="E14457" s="102"/>
      <c r="F14457" s="100" t="s">
        <v>26</v>
      </c>
      <c r="G14457" s="278" t="str">
        <f>IFERROR(VLOOKUP(B14457,Tabla_CyP,4,FALSE),"")</f>
        <v/>
      </c>
    </row>
    <row r="14458" spans="1:7" ht="24" customHeight="1" x14ac:dyDescent="0.2">
      <c r="A14458" s="276"/>
      <c r="B14458" s="94"/>
      <c r="C14458" s="95"/>
      <c r="D14458" s="101"/>
      <c r="E14458" s="102"/>
      <c r="F14458" s="103"/>
      <c r="G14458" s="277"/>
    </row>
    <row r="14459" spans="1:7" ht="24" customHeight="1" x14ac:dyDescent="0.2">
      <c r="A14459" s="378" t="s">
        <v>507</v>
      </c>
      <c r="B14459" s="379"/>
      <c r="C14459" s="380" t="s">
        <v>0</v>
      </c>
      <c r="D14459" s="380" t="s">
        <v>27</v>
      </c>
      <c r="E14459" s="386" t="s">
        <v>28</v>
      </c>
      <c r="F14459" s="388" t="s">
        <v>29</v>
      </c>
      <c r="G14459" s="388" t="s">
        <v>30</v>
      </c>
    </row>
    <row r="14460" spans="1:7" ht="24" customHeight="1" x14ac:dyDescent="0.2">
      <c r="A14460" s="106" t="s">
        <v>508</v>
      </c>
      <c r="B14460" s="106" t="s">
        <v>509</v>
      </c>
      <c r="C14460" s="381"/>
      <c r="D14460" s="381"/>
      <c r="E14460" s="387"/>
      <c r="F14460" s="389"/>
      <c r="G14460" s="389"/>
    </row>
    <row r="14461" spans="1:7" ht="24" customHeight="1" x14ac:dyDescent="0.2">
      <c r="A14461" s="279"/>
      <c r="B14461" s="108"/>
      <c r="C14461" s="267" t="s">
        <v>604</v>
      </c>
      <c r="D14461" s="109"/>
      <c r="E14461" s="110"/>
      <c r="F14461" s="111"/>
      <c r="G14461" s="280"/>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1">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1">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81">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81">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81">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81">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81">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81">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81">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81">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81">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81">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81">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81">
        <f t="shared" si="4340"/>
        <v>0</v>
      </c>
    </row>
    <row r="14476" spans="1:7" ht="24" customHeight="1" x14ac:dyDescent="0.2">
      <c r="A14476" s="282"/>
      <c r="B14476" s="95"/>
      <c r="C14476" s="95"/>
      <c r="D14476" s="101"/>
      <c r="E14476" s="102"/>
      <c r="F14476" s="268" t="s">
        <v>31</v>
      </c>
      <c r="G14476" s="283">
        <f>SUBTOTAL(9,G14462:G14475)</f>
        <v>0</v>
      </c>
    </row>
    <row r="14477" spans="1:7" ht="24" customHeight="1" x14ac:dyDescent="0.2">
      <c r="A14477" s="282"/>
      <c r="B14477" s="95"/>
      <c r="C14477" s="266" t="s">
        <v>605</v>
      </c>
      <c r="D14477" s="101"/>
      <c r="E14477" s="102"/>
      <c r="F14477" s="103"/>
      <c r="G14477" s="284"/>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1">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81">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81">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81">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81">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81">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81">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81">
        <f t="shared" si="4345"/>
        <v>0</v>
      </c>
    </row>
    <row r="14486" spans="1:7" ht="24" customHeight="1" x14ac:dyDescent="0.2">
      <c r="A14486" s="282"/>
      <c r="B14486" s="95"/>
      <c r="C14486" s="95"/>
      <c r="D14486" s="101"/>
      <c r="E14486" s="102"/>
      <c r="F14486" s="268" t="s">
        <v>32</v>
      </c>
      <c r="G14486" s="283">
        <f>SUBTOTAL(9,G14478:G14485)</f>
        <v>0</v>
      </c>
    </row>
    <row r="14487" spans="1:7" ht="24" customHeight="1" x14ac:dyDescent="0.2">
      <c r="A14487" s="282"/>
      <c r="B14487" s="95"/>
      <c r="C14487" s="266" t="s">
        <v>606</v>
      </c>
      <c r="D14487" s="101"/>
      <c r="E14487" s="102"/>
      <c r="F14487" s="103"/>
      <c r="G14487" s="284"/>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1">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81">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81">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81">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81">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81">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81">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81">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81">
        <f t="shared" si="4350"/>
        <v>0</v>
      </c>
    </row>
    <row r="14497" spans="1:7" ht="24" customHeight="1" x14ac:dyDescent="0.2">
      <c r="A14497" s="285"/>
      <c r="B14497" s="101"/>
      <c r="C14497" s="95"/>
      <c r="D14497" s="101"/>
      <c r="E14497" s="102"/>
      <c r="F14497" s="268" t="s">
        <v>33</v>
      </c>
      <c r="G14497" s="283">
        <f>SUBTOTAL(9,G14488:G14496)</f>
        <v>0</v>
      </c>
    </row>
    <row r="14498" spans="1:7" ht="24" customHeight="1" x14ac:dyDescent="0.2">
      <c r="A14498" s="286"/>
      <c r="B14498" s="101"/>
      <c r="C14498" s="95"/>
      <c r="D14498" s="101"/>
      <c r="E14498" s="102"/>
      <c r="F14498" s="103"/>
      <c r="G14498" s="284"/>
    </row>
    <row r="14499" spans="1:7" ht="24" customHeight="1" x14ac:dyDescent="0.2">
      <c r="A14499" s="287" t="str">
        <f>B14457</f>
        <v/>
      </c>
      <c r="B14499" s="288" t="str">
        <f>C14457</f>
        <v/>
      </c>
      <c r="C14499" s="109"/>
      <c r="D14499" s="109" t="s">
        <v>34</v>
      </c>
      <c r="E14499" s="110"/>
      <c r="F14499" s="290" t="s">
        <v>35</v>
      </c>
      <c r="G14499" s="289">
        <f>SUBTOTAL(9,G14462:G14498)</f>
        <v>0</v>
      </c>
    </row>
    <row r="14501" spans="1:7" ht="24" customHeight="1" x14ac:dyDescent="0.2">
      <c r="A14501" s="269" t="s">
        <v>37</v>
      </c>
      <c r="B14501" s="270"/>
      <c r="C14501" s="270"/>
      <c r="D14501" s="270"/>
      <c r="E14501" s="270"/>
      <c r="F14501" s="270"/>
      <c r="G14501" s="271"/>
    </row>
    <row r="14502" spans="1:7" ht="24" customHeight="1" x14ac:dyDescent="0.2">
      <c r="A14502" s="272" t="s">
        <v>602</v>
      </c>
      <c r="B14502" s="97" t="str">
        <f>Comitente</f>
        <v>CA.ME. SAN JUAN SOCIEDAD DEL ESTADO</v>
      </c>
      <c r="C14502" s="92"/>
      <c r="D14502" s="98"/>
      <c r="E14502" s="98"/>
      <c r="F14502" s="99"/>
      <c r="G14502" s="273"/>
    </row>
    <row r="14503" spans="1:7" ht="24" customHeight="1" x14ac:dyDescent="0.2">
      <c r="A14503" s="272" t="s">
        <v>603</v>
      </c>
      <c r="B14503" s="97">
        <f>Contratista</f>
        <v>0</v>
      </c>
      <c r="C14503" s="93"/>
      <c r="D14503" s="93"/>
      <c r="E14503" s="93"/>
      <c r="F14503" s="100"/>
      <c r="G14503" s="274"/>
    </row>
    <row r="14504" spans="1:7" ht="24" customHeight="1" x14ac:dyDescent="0.2">
      <c r="A14504" s="272" t="s">
        <v>24</v>
      </c>
      <c r="B14504" s="97" t="str">
        <f>Obra</f>
        <v>CIERRE PERIMETRAL - OBRA CIVIL Ca.Me. SAN JUAN S.E.</v>
      </c>
      <c r="C14504" s="93"/>
      <c r="D14504" s="93"/>
      <c r="E14504" s="93"/>
      <c r="F14504" s="100" t="s">
        <v>38</v>
      </c>
      <c r="G14504" s="275">
        <f>Fecha_Base</f>
        <v>44711</v>
      </c>
    </row>
    <row r="14505" spans="1:7" ht="24" customHeight="1" x14ac:dyDescent="0.2">
      <c r="A14505" s="276" t="s">
        <v>601</v>
      </c>
      <c r="B14505" s="94" t="str">
        <f>Ubicación</f>
        <v>DEPARTAMENTO SARMIENTO</v>
      </c>
      <c r="C14505" s="94"/>
      <c r="D14505" s="101"/>
      <c r="E14505" s="102"/>
      <c r="F14505" s="103"/>
      <c r="G14505" s="277"/>
    </row>
    <row r="14506" spans="1:7" ht="24" customHeight="1" x14ac:dyDescent="0.2">
      <c r="A14506" s="276" t="s">
        <v>39</v>
      </c>
      <c r="B14506" s="104" t="str">
        <f>IFERROR(VALUE(LEFT(B14507,FIND(".",B14507)-1)),"")</f>
        <v/>
      </c>
      <c r="C14506" s="95" t="str">
        <f>IFERROR(VLOOKUP(B14506,Tabla_CyP,2,FALSE),"")</f>
        <v/>
      </c>
      <c r="D14506" s="95"/>
      <c r="E14506" s="102"/>
      <c r="F14506" s="103"/>
      <c r="G14506" s="277"/>
    </row>
    <row r="14507" spans="1:7" ht="24" customHeight="1" x14ac:dyDescent="0.2">
      <c r="A14507" s="276" t="s">
        <v>25</v>
      </c>
      <c r="B14507" s="105" t="str">
        <f>IFERROR(VLOOKUP(COUNTIF($A$1:A14507,"ANALISIS DE PRECIOS"),Tabla_NumeroItem,2,FALSE),"")</f>
        <v/>
      </c>
      <c r="C14507" s="95" t="str">
        <f>IFERROR(VLOOKUP(B14507,Tabla_CyP,2,FALSE),"")</f>
        <v/>
      </c>
      <c r="D14507" s="101"/>
      <c r="E14507" s="102"/>
      <c r="F14507" s="100" t="s">
        <v>26</v>
      </c>
      <c r="G14507" s="278" t="str">
        <f>IFERROR(VLOOKUP(B14507,Tabla_CyP,4,FALSE),"")</f>
        <v/>
      </c>
    </row>
    <row r="14508" spans="1:7" ht="24" customHeight="1" x14ac:dyDescent="0.2">
      <c r="A14508" s="276"/>
      <c r="B14508" s="94"/>
      <c r="C14508" s="95"/>
      <c r="D14508" s="101"/>
      <c r="E14508" s="102"/>
      <c r="F14508" s="103"/>
      <c r="G14508" s="277"/>
    </row>
    <row r="14509" spans="1:7" ht="24" customHeight="1" x14ac:dyDescent="0.2">
      <c r="A14509" s="378" t="s">
        <v>507</v>
      </c>
      <c r="B14509" s="379"/>
      <c r="C14509" s="380" t="s">
        <v>0</v>
      </c>
      <c r="D14509" s="380" t="s">
        <v>27</v>
      </c>
      <c r="E14509" s="386" t="s">
        <v>28</v>
      </c>
      <c r="F14509" s="388" t="s">
        <v>29</v>
      </c>
      <c r="G14509" s="388" t="s">
        <v>30</v>
      </c>
    </row>
    <row r="14510" spans="1:7" ht="24" customHeight="1" x14ac:dyDescent="0.2">
      <c r="A14510" s="106" t="s">
        <v>508</v>
      </c>
      <c r="B14510" s="106" t="s">
        <v>509</v>
      </c>
      <c r="C14510" s="381"/>
      <c r="D14510" s="381"/>
      <c r="E14510" s="387"/>
      <c r="F14510" s="389"/>
      <c r="G14510" s="389"/>
    </row>
    <row r="14511" spans="1:7" ht="24" customHeight="1" x14ac:dyDescent="0.2">
      <c r="A14511" s="279"/>
      <c r="B14511" s="108"/>
      <c r="C14511" s="267" t="s">
        <v>604</v>
      </c>
      <c r="D14511" s="109"/>
      <c r="E14511" s="110"/>
      <c r="F14511" s="111"/>
      <c r="G14511" s="280"/>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1">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1">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81">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81">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81">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81">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81">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81">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81">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81">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81">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81">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81">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81">
        <f t="shared" si="4355"/>
        <v>0</v>
      </c>
    </row>
    <row r="14526" spans="1:7" ht="24" customHeight="1" x14ac:dyDescent="0.2">
      <c r="A14526" s="282"/>
      <c r="B14526" s="95"/>
      <c r="C14526" s="95"/>
      <c r="D14526" s="101"/>
      <c r="E14526" s="102"/>
      <c r="F14526" s="268" t="s">
        <v>31</v>
      </c>
      <c r="G14526" s="283">
        <f>SUBTOTAL(9,G14512:G14525)</f>
        <v>0</v>
      </c>
    </row>
    <row r="14527" spans="1:7" ht="24" customHeight="1" x14ac:dyDescent="0.2">
      <c r="A14527" s="282"/>
      <c r="B14527" s="95"/>
      <c r="C14527" s="266" t="s">
        <v>605</v>
      </c>
      <c r="D14527" s="101"/>
      <c r="E14527" s="102"/>
      <c r="F14527" s="103"/>
      <c r="G14527" s="284"/>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1">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81">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81">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81">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81">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81">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81">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81">
        <f t="shared" si="4360"/>
        <v>0</v>
      </c>
    </row>
    <row r="14536" spans="1:7" ht="24" customHeight="1" x14ac:dyDescent="0.2">
      <c r="A14536" s="282"/>
      <c r="B14536" s="95"/>
      <c r="C14536" s="95"/>
      <c r="D14536" s="101"/>
      <c r="E14536" s="102"/>
      <c r="F14536" s="268" t="s">
        <v>32</v>
      </c>
      <c r="G14536" s="283">
        <f>SUBTOTAL(9,G14528:G14535)</f>
        <v>0</v>
      </c>
    </row>
    <row r="14537" spans="1:7" ht="24" customHeight="1" x14ac:dyDescent="0.2">
      <c r="A14537" s="282"/>
      <c r="B14537" s="95"/>
      <c r="C14537" s="266" t="s">
        <v>606</v>
      </c>
      <c r="D14537" s="101"/>
      <c r="E14537" s="102"/>
      <c r="F14537" s="103"/>
      <c r="G14537" s="284"/>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1">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81">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81">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81">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81">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81">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81">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81">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81">
        <f t="shared" si="4365"/>
        <v>0</v>
      </c>
    </row>
    <row r="14547" spans="1:7" ht="24" customHeight="1" x14ac:dyDescent="0.2">
      <c r="A14547" s="285"/>
      <c r="B14547" s="101"/>
      <c r="C14547" s="95"/>
      <c r="D14547" s="101"/>
      <c r="E14547" s="102"/>
      <c r="F14547" s="268" t="s">
        <v>33</v>
      </c>
      <c r="G14547" s="283">
        <f>SUBTOTAL(9,G14538:G14546)</f>
        <v>0</v>
      </c>
    </row>
    <row r="14548" spans="1:7" ht="24" customHeight="1" x14ac:dyDescent="0.2">
      <c r="A14548" s="286"/>
      <c r="B14548" s="101"/>
      <c r="C14548" s="95"/>
      <c r="D14548" s="101"/>
      <c r="E14548" s="102"/>
      <c r="F14548" s="103"/>
      <c r="G14548" s="284"/>
    </row>
    <row r="14549" spans="1:7" ht="24" customHeight="1" x14ac:dyDescent="0.2">
      <c r="A14549" s="287" t="str">
        <f>B14507</f>
        <v/>
      </c>
      <c r="B14549" s="288" t="str">
        <f>C14507</f>
        <v/>
      </c>
      <c r="C14549" s="109"/>
      <c r="D14549" s="109" t="s">
        <v>34</v>
      </c>
      <c r="E14549" s="110"/>
      <c r="F14549" s="290" t="s">
        <v>35</v>
      </c>
      <c r="G14549" s="289">
        <f>SUBTOTAL(9,G14512:G14548)</f>
        <v>0</v>
      </c>
    </row>
    <row r="14551" spans="1:7" ht="24" customHeight="1" x14ac:dyDescent="0.2">
      <c r="A14551" s="269" t="s">
        <v>37</v>
      </c>
      <c r="B14551" s="270"/>
      <c r="C14551" s="270"/>
      <c r="D14551" s="270"/>
      <c r="E14551" s="270"/>
      <c r="F14551" s="270"/>
      <c r="G14551" s="271"/>
    </row>
    <row r="14552" spans="1:7" ht="24" customHeight="1" x14ac:dyDescent="0.2">
      <c r="A14552" s="272" t="s">
        <v>602</v>
      </c>
      <c r="B14552" s="97" t="str">
        <f>Comitente</f>
        <v>CA.ME. SAN JUAN SOCIEDAD DEL ESTADO</v>
      </c>
      <c r="C14552" s="92"/>
      <c r="D14552" s="98"/>
      <c r="E14552" s="98"/>
      <c r="F14552" s="99"/>
      <c r="G14552" s="273"/>
    </row>
    <row r="14553" spans="1:7" ht="24" customHeight="1" x14ac:dyDescent="0.2">
      <c r="A14553" s="272" t="s">
        <v>603</v>
      </c>
      <c r="B14553" s="97">
        <f>Contratista</f>
        <v>0</v>
      </c>
      <c r="C14553" s="93"/>
      <c r="D14553" s="93"/>
      <c r="E14553" s="93"/>
      <c r="F14553" s="100"/>
      <c r="G14553" s="274"/>
    </row>
    <row r="14554" spans="1:7" ht="24" customHeight="1" x14ac:dyDescent="0.2">
      <c r="A14554" s="272" t="s">
        <v>24</v>
      </c>
      <c r="B14554" s="97" t="str">
        <f>Obra</f>
        <v>CIERRE PERIMETRAL - OBRA CIVIL Ca.Me. SAN JUAN S.E.</v>
      </c>
      <c r="C14554" s="93"/>
      <c r="D14554" s="93"/>
      <c r="E14554" s="93"/>
      <c r="F14554" s="100" t="s">
        <v>38</v>
      </c>
      <c r="G14554" s="275">
        <f>Fecha_Base</f>
        <v>44711</v>
      </c>
    </row>
    <row r="14555" spans="1:7" ht="24" customHeight="1" x14ac:dyDescent="0.2">
      <c r="A14555" s="276" t="s">
        <v>601</v>
      </c>
      <c r="B14555" s="94" t="str">
        <f>Ubicación</f>
        <v>DEPARTAMENTO SARMIENTO</v>
      </c>
      <c r="C14555" s="94"/>
      <c r="D14555" s="101"/>
      <c r="E14555" s="102"/>
      <c r="F14555" s="103"/>
      <c r="G14555" s="277"/>
    </row>
    <row r="14556" spans="1:7" ht="24" customHeight="1" x14ac:dyDescent="0.2">
      <c r="A14556" s="276" t="s">
        <v>39</v>
      </c>
      <c r="B14556" s="104" t="str">
        <f>IFERROR(VALUE(LEFT(B14557,FIND(".",B14557)-1)),"")</f>
        <v/>
      </c>
      <c r="C14556" s="95" t="str">
        <f>IFERROR(VLOOKUP(B14556,Tabla_CyP,2,FALSE),"")</f>
        <v/>
      </c>
      <c r="D14556" s="95"/>
      <c r="E14556" s="102"/>
      <c r="F14556" s="103"/>
      <c r="G14556" s="277"/>
    </row>
    <row r="14557" spans="1:7" ht="24" customHeight="1" x14ac:dyDescent="0.2">
      <c r="A14557" s="276" t="s">
        <v>25</v>
      </c>
      <c r="B14557" s="105" t="str">
        <f>IFERROR(VLOOKUP(COUNTIF($A$1:A14557,"ANALISIS DE PRECIOS"),Tabla_NumeroItem,2,FALSE),"")</f>
        <v/>
      </c>
      <c r="C14557" s="95" t="str">
        <f>IFERROR(VLOOKUP(B14557,Tabla_CyP,2,FALSE),"")</f>
        <v/>
      </c>
      <c r="D14557" s="101"/>
      <c r="E14557" s="102"/>
      <c r="F14557" s="100" t="s">
        <v>26</v>
      </c>
      <c r="G14557" s="278" t="str">
        <f>IFERROR(VLOOKUP(B14557,Tabla_CyP,4,FALSE),"")</f>
        <v/>
      </c>
    </row>
    <row r="14558" spans="1:7" ht="24" customHeight="1" x14ac:dyDescent="0.2">
      <c r="A14558" s="276"/>
      <c r="B14558" s="94"/>
      <c r="C14558" s="95"/>
      <c r="D14558" s="101"/>
      <c r="E14558" s="102"/>
      <c r="F14558" s="103"/>
      <c r="G14558" s="277"/>
    </row>
    <row r="14559" spans="1:7" ht="24" customHeight="1" x14ac:dyDescent="0.2">
      <c r="A14559" s="378" t="s">
        <v>507</v>
      </c>
      <c r="B14559" s="379"/>
      <c r="C14559" s="380" t="s">
        <v>0</v>
      </c>
      <c r="D14559" s="380" t="s">
        <v>27</v>
      </c>
      <c r="E14559" s="386" t="s">
        <v>28</v>
      </c>
      <c r="F14559" s="388" t="s">
        <v>29</v>
      </c>
      <c r="G14559" s="388" t="s">
        <v>30</v>
      </c>
    </row>
    <row r="14560" spans="1:7" ht="24" customHeight="1" x14ac:dyDescent="0.2">
      <c r="A14560" s="106" t="s">
        <v>508</v>
      </c>
      <c r="B14560" s="106" t="s">
        <v>509</v>
      </c>
      <c r="C14560" s="381"/>
      <c r="D14560" s="381"/>
      <c r="E14560" s="387"/>
      <c r="F14560" s="389"/>
      <c r="G14560" s="389"/>
    </row>
    <row r="14561" spans="1:7" ht="24" customHeight="1" x14ac:dyDescent="0.2">
      <c r="A14561" s="279"/>
      <c r="B14561" s="108"/>
      <c r="C14561" s="267" t="s">
        <v>604</v>
      </c>
      <c r="D14561" s="109"/>
      <c r="E14561" s="110"/>
      <c r="F14561" s="111"/>
      <c r="G14561" s="280"/>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1">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1">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81">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81">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81">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81">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81">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81">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81">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81">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81">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81">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81">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81">
        <f t="shared" si="4370"/>
        <v>0</v>
      </c>
    </row>
    <row r="14576" spans="1:7" ht="24" customHeight="1" x14ac:dyDescent="0.2">
      <c r="A14576" s="282"/>
      <c r="B14576" s="95"/>
      <c r="C14576" s="95"/>
      <c r="D14576" s="101"/>
      <c r="E14576" s="102"/>
      <c r="F14576" s="268" t="s">
        <v>31</v>
      </c>
      <c r="G14576" s="283">
        <f>SUBTOTAL(9,G14562:G14575)</f>
        <v>0</v>
      </c>
    </row>
    <row r="14577" spans="1:7" ht="24" customHeight="1" x14ac:dyDescent="0.2">
      <c r="A14577" s="282"/>
      <c r="B14577" s="95"/>
      <c r="C14577" s="266" t="s">
        <v>605</v>
      </c>
      <c r="D14577" s="101"/>
      <c r="E14577" s="102"/>
      <c r="F14577" s="103"/>
      <c r="G14577" s="284"/>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1">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81">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81">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81">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81">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81">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81">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81">
        <f t="shared" si="4375"/>
        <v>0</v>
      </c>
    </row>
    <row r="14586" spans="1:7" ht="24" customHeight="1" x14ac:dyDescent="0.2">
      <c r="A14586" s="282"/>
      <c r="B14586" s="95"/>
      <c r="C14586" s="95"/>
      <c r="D14586" s="101"/>
      <c r="E14586" s="102"/>
      <c r="F14586" s="268" t="s">
        <v>32</v>
      </c>
      <c r="G14586" s="283">
        <f>SUBTOTAL(9,G14578:G14585)</f>
        <v>0</v>
      </c>
    </row>
    <row r="14587" spans="1:7" ht="24" customHeight="1" x14ac:dyDescent="0.2">
      <c r="A14587" s="282"/>
      <c r="B14587" s="95"/>
      <c r="C14587" s="266" t="s">
        <v>606</v>
      </c>
      <c r="D14587" s="101"/>
      <c r="E14587" s="102"/>
      <c r="F14587" s="103"/>
      <c r="G14587" s="284"/>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1">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81">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81">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81">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81">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81">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81">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81">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81">
        <f t="shared" si="4380"/>
        <v>0</v>
      </c>
    </row>
    <row r="14597" spans="1:7" ht="24" customHeight="1" x14ac:dyDescent="0.2">
      <c r="A14597" s="285"/>
      <c r="B14597" s="101"/>
      <c r="C14597" s="95"/>
      <c r="D14597" s="101"/>
      <c r="E14597" s="102"/>
      <c r="F14597" s="268" t="s">
        <v>33</v>
      </c>
      <c r="G14597" s="283">
        <f>SUBTOTAL(9,G14588:G14596)</f>
        <v>0</v>
      </c>
    </row>
    <row r="14598" spans="1:7" ht="24" customHeight="1" x14ac:dyDescent="0.2">
      <c r="A14598" s="286"/>
      <c r="B14598" s="101"/>
      <c r="C14598" s="95"/>
      <c r="D14598" s="101"/>
      <c r="E14598" s="102"/>
      <c r="F14598" s="103"/>
      <c r="G14598" s="284"/>
    </row>
    <row r="14599" spans="1:7" ht="24" customHeight="1" x14ac:dyDescent="0.2">
      <c r="A14599" s="287" t="str">
        <f>B14557</f>
        <v/>
      </c>
      <c r="B14599" s="288" t="str">
        <f>C14557</f>
        <v/>
      </c>
      <c r="C14599" s="109"/>
      <c r="D14599" s="109" t="s">
        <v>34</v>
      </c>
      <c r="E14599" s="110"/>
      <c r="F14599" s="290" t="s">
        <v>35</v>
      </c>
      <c r="G14599" s="289">
        <f>SUBTOTAL(9,G14562:G14598)</f>
        <v>0</v>
      </c>
    </row>
    <row r="14601" spans="1:7" ht="24" customHeight="1" x14ac:dyDescent="0.2">
      <c r="A14601" s="269" t="s">
        <v>37</v>
      </c>
      <c r="B14601" s="270"/>
      <c r="C14601" s="270"/>
      <c r="D14601" s="270"/>
      <c r="E14601" s="270"/>
      <c r="F14601" s="270"/>
      <c r="G14601" s="271"/>
    </row>
    <row r="14602" spans="1:7" ht="24" customHeight="1" x14ac:dyDescent="0.2">
      <c r="A14602" s="272" t="s">
        <v>602</v>
      </c>
      <c r="B14602" s="97" t="str">
        <f>Comitente</f>
        <v>CA.ME. SAN JUAN SOCIEDAD DEL ESTADO</v>
      </c>
      <c r="C14602" s="92"/>
      <c r="D14602" s="98"/>
      <c r="E14602" s="98"/>
      <c r="F14602" s="99"/>
      <c r="G14602" s="273"/>
    </row>
    <row r="14603" spans="1:7" ht="24" customHeight="1" x14ac:dyDescent="0.2">
      <c r="A14603" s="272" t="s">
        <v>603</v>
      </c>
      <c r="B14603" s="97">
        <f>Contratista</f>
        <v>0</v>
      </c>
      <c r="C14603" s="93"/>
      <c r="D14603" s="93"/>
      <c r="E14603" s="93"/>
      <c r="F14603" s="100"/>
      <c r="G14603" s="274"/>
    </row>
    <row r="14604" spans="1:7" ht="24" customHeight="1" x14ac:dyDescent="0.2">
      <c r="A14604" s="272" t="s">
        <v>24</v>
      </c>
      <c r="B14604" s="97" t="str">
        <f>Obra</f>
        <v>CIERRE PERIMETRAL - OBRA CIVIL Ca.Me. SAN JUAN S.E.</v>
      </c>
      <c r="C14604" s="93"/>
      <c r="D14604" s="93"/>
      <c r="E14604" s="93"/>
      <c r="F14604" s="100" t="s">
        <v>38</v>
      </c>
      <c r="G14604" s="275">
        <f>Fecha_Base</f>
        <v>44711</v>
      </c>
    </row>
    <row r="14605" spans="1:7" ht="24" customHeight="1" x14ac:dyDescent="0.2">
      <c r="A14605" s="276" t="s">
        <v>601</v>
      </c>
      <c r="B14605" s="94" t="str">
        <f>Ubicación</f>
        <v>DEPARTAMENTO SARMIENTO</v>
      </c>
      <c r="C14605" s="94"/>
      <c r="D14605" s="101"/>
      <c r="E14605" s="102"/>
      <c r="F14605" s="103"/>
      <c r="G14605" s="277"/>
    </row>
    <row r="14606" spans="1:7" ht="24" customHeight="1" x14ac:dyDescent="0.2">
      <c r="A14606" s="276" t="s">
        <v>39</v>
      </c>
      <c r="B14606" s="104" t="str">
        <f>IFERROR(VALUE(LEFT(B14607,FIND(".",B14607)-1)),"")</f>
        <v/>
      </c>
      <c r="C14606" s="95" t="str">
        <f>IFERROR(VLOOKUP(B14606,Tabla_CyP,2,FALSE),"")</f>
        <v/>
      </c>
      <c r="D14606" s="95"/>
      <c r="E14606" s="102"/>
      <c r="F14606" s="103"/>
      <c r="G14606" s="277"/>
    </row>
    <row r="14607" spans="1:7" ht="24" customHeight="1" x14ac:dyDescent="0.2">
      <c r="A14607" s="276" t="s">
        <v>25</v>
      </c>
      <c r="B14607" s="105" t="str">
        <f>IFERROR(VLOOKUP(COUNTIF($A$1:A14607,"ANALISIS DE PRECIOS"),Tabla_NumeroItem,2,FALSE),"")</f>
        <v/>
      </c>
      <c r="C14607" s="95" t="str">
        <f>IFERROR(VLOOKUP(B14607,Tabla_CyP,2,FALSE),"")</f>
        <v/>
      </c>
      <c r="D14607" s="101"/>
      <c r="E14607" s="102"/>
      <c r="F14607" s="100" t="s">
        <v>26</v>
      </c>
      <c r="G14607" s="278" t="str">
        <f>IFERROR(VLOOKUP(B14607,Tabla_CyP,4,FALSE),"")</f>
        <v/>
      </c>
    </row>
    <row r="14608" spans="1:7" ht="24" customHeight="1" x14ac:dyDescent="0.2">
      <c r="A14608" s="276"/>
      <c r="B14608" s="94"/>
      <c r="C14608" s="95"/>
      <c r="D14608" s="101"/>
      <c r="E14608" s="102"/>
      <c r="F14608" s="103"/>
      <c r="G14608" s="277"/>
    </row>
    <row r="14609" spans="1:7" ht="24" customHeight="1" x14ac:dyDescent="0.2">
      <c r="A14609" s="378" t="s">
        <v>507</v>
      </c>
      <c r="B14609" s="379"/>
      <c r="C14609" s="380" t="s">
        <v>0</v>
      </c>
      <c r="D14609" s="380" t="s">
        <v>27</v>
      </c>
      <c r="E14609" s="386" t="s">
        <v>28</v>
      </c>
      <c r="F14609" s="388" t="s">
        <v>29</v>
      </c>
      <c r="G14609" s="388" t="s">
        <v>30</v>
      </c>
    </row>
    <row r="14610" spans="1:7" ht="24" customHeight="1" x14ac:dyDescent="0.2">
      <c r="A14610" s="106" t="s">
        <v>508</v>
      </c>
      <c r="B14610" s="106" t="s">
        <v>509</v>
      </c>
      <c r="C14610" s="381"/>
      <c r="D14610" s="381"/>
      <c r="E14610" s="387"/>
      <c r="F14610" s="389"/>
      <c r="G14610" s="389"/>
    </row>
    <row r="14611" spans="1:7" ht="24" customHeight="1" x14ac:dyDescent="0.2">
      <c r="A14611" s="279"/>
      <c r="B14611" s="108"/>
      <c r="C14611" s="267" t="s">
        <v>604</v>
      </c>
      <c r="D14611" s="109"/>
      <c r="E14611" s="110"/>
      <c r="F14611" s="111"/>
      <c r="G14611" s="280"/>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1">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1">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81">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81">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81">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81">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81">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81">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81">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81">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81">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81">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81">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81">
        <f t="shared" si="4385"/>
        <v>0</v>
      </c>
    </row>
    <row r="14626" spans="1:7" ht="24" customHeight="1" x14ac:dyDescent="0.2">
      <c r="A14626" s="282"/>
      <c r="B14626" s="95"/>
      <c r="C14626" s="95"/>
      <c r="D14626" s="101"/>
      <c r="E14626" s="102"/>
      <c r="F14626" s="268" t="s">
        <v>31</v>
      </c>
      <c r="G14626" s="283">
        <f>SUBTOTAL(9,G14612:G14625)</f>
        <v>0</v>
      </c>
    </row>
    <row r="14627" spans="1:7" ht="24" customHeight="1" x14ac:dyDescent="0.2">
      <c r="A14627" s="282"/>
      <c r="B14627" s="95"/>
      <c r="C14627" s="266" t="s">
        <v>605</v>
      </c>
      <c r="D14627" s="101"/>
      <c r="E14627" s="102"/>
      <c r="F14627" s="103"/>
      <c r="G14627" s="284"/>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1">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81">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81">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81">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81">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81">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81">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81">
        <f t="shared" si="4390"/>
        <v>0</v>
      </c>
    </row>
    <row r="14636" spans="1:7" ht="24" customHeight="1" x14ac:dyDescent="0.2">
      <c r="A14636" s="282"/>
      <c r="B14636" s="95"/>
      <c r="C14636" s="95"/>
      <c r="D14636" s="101"/>
      <c r="E14636" s="102"/>
      <c r="F14636" s="268" t="s">
        <v>32</v>
      </c>
      <c r="G14636" s="283">
        <f>SUBTOTAL(9,G14628:G14635)</f>
        <v>0</v>
      </c>
    </row>
    <row r="14637" spans="1:7" ht="24" customHeight="1" x14ac:dyDescent="0.2">
      <c r="A14637" s="282"/>
      <c r="B14637" s="95"/>
      <c r="C14637" s="266" t="s">
        <v>606</v>
      </c>
      <c r="D14637" s="101"/>
      <c r="E14637" s="102"/>
      <c r="F14637" s="103"/>
      <c r="G14637" s="284"/>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1">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81">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81">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81">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81">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81">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81">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81">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81">
        <f t="shared" si="4395"/>
        <v>0</v>
      </c>
    </row>
    <row r="14647" spans="1:7" ht="24" customHeight="1" x14ac:dyDescent="0.2">
      <c r="A14647" s="285"/>
      <c r="B14647" s="101"/>
      <c r="C14647" s="95"/>
      <c r="D14647" s="101"/>
      <c r="E14647" s="102"/>
      <c r="F14647" s="268" t="s">
        <v>33</v>
      </c>
      <c r="G14647" s="283">
        <f>SUBTOTAL(9,G14638:G14646)</f>
        <v>0</v>
      </c>
    </row>
    <row r="14648" spans="1:7" ht="24" customHeight="1" x14ac:dyDescent="0.2">
      <c r="A14648" s="286"/>
      <c r="B14648" s="101"/>
      <c r="C14648" s="95"/>
      <c r="D14648" s="101"/>
      <c r="E14648" s="102"/>
      <c r="F14648" s="103"/>
      <c r="G14648" s="284"/>
    </row>
    <row r="14649" spans="1:7" ht="24" customHeight="1" x14ac:dyDescent="0.2">
      <c r="A14649" s="287" t="str">
        <f>B14607</f>
        <v/>
      </c>
      <c r="B14649" s="288" t="str">
        <f>C14607</f>
        <v/>
      </c>
      <c r="C14649" s="109"/>
      <c r="D14649" s="109" t="s">
        <v>34</v>
      </c>
      <c r="E14649" s="110"/>
      <c r="F14649" s="290" t="s">
        <v>35</v>
      </c>
      <c r="G14649" s="289">
        <f>SUBTOTAL(9,G14612:G14648)</f>
        <v>0</v>
      </c>
    </row>
    <row r="14651" spans="1:7" ht="24" customHeight="1" x14ac:dyDescent="0.2">
      <c r="A14651" s="269" t="s">
        <v>37</v>
      </c>
      <c r="B14651" s="270"/>
      <c r="C14651" s="270"/>
      <c r="D14651" s="270"/>
      <c r="E14651" s="270"/>
      <c r="F14651" s="270"/>
      <c r="G14651" s="271"/>
    </row>
    <row r="14652" spans="1:7" ht="24" customHeight="1" x14ac:dyDescent="0.2">
      <c r="A14652" s="272" t="s">
        <v>602</v>
      </c>
      <c r="B14652" s="97" t="str">
        <f>Comitente</f>
        <v>CA.ME. SAN JUAN SOCIEDAD DEL ESTADO</v>
      </c>
      <c r="C14652" s="92"/>
      <c r="D14652" s="98"/>
      <c r="E14652" s="98"/>
      <c r="F14652" s="99"/>
      <c r="G14652" s="273"/>
    </row>
    <row r="14653" spans="1:7" ht="24" customHeight="1" x14ac:dyDescent="0.2">
      <c r="A14653" s="272" t="s">
        <v>603</v>
      </c>
      <c r="B14653" s="97">
        <f>Contratista</f>
        <v>0</v>
      </c>
      <c r="C14653" s="93"/>
      <c r="D14653" s="93"/>
      <c r="E14653" s="93"/>
      <c r="F14653" s="100"/>
      <c r="G14653" s="274"/>
    </row>
    <row r="14654" spans="1:7" ht="24" customHeight="1" x14ac:dyDescent="0.2">
      <c r="A14654" s="272" t="s">
        <v>24</v>
      </c>
      <c r="B14654" s="97" t="str">
        <f>Obra</f>
        <v>CIERRE PERIMETRAL - OBRA CIVIL Ca.Me. SAN JUAN S.E.</v>
      </c>
      <c r="C14654" s="93"/>
      <c r="D14654" s="93"/>
      <c r="E14654" s="93"/>
      <c r="F14654" s="100" t="s">
        <v>38</v>
      </c>
      <c r="G14654" s="275">
        <f>Fecha_Base</f>
        <v>44711</v>
      </c>
    </row>
    <row r="14655" spans="1:7" ht="24" customHeight="1" x14ac:dyDescent="0.2">
      <c r="A14655" s="276" t="s">
        <v>601</v>
      </c>
      <c r="B14655" s="94" t="str">
        <f>Ubicación</f>
        <v>DEPARTAMENTO SARMIENTO</v>
      </c>
      <c r="C14655" s="94"/>
      <c r="D14655" s="101"/>
      <c r="E14655" s="102"/>
      <c r="F14655" s="103"/>
      <c r="G14655" s="277"/>
    </row>
    <row r="14656" spans="1:7" ht="24" customHeight="1" x14ac:dyDescent="0.2">
      <c r="A14656" s="276" t="s">
        <v>39</v>
      </c>
      <c r="B14656" s="104" t="str">
        <f>IFERROR(VALUE(LEFT(B14657,FIND(".",B14657)-1)),"")</f>
        <v/>
      </c>
      <c r="C14656" s="95" t="str">
        <f>IFERROR(VLOOKUP(B14656,Tabla_CyP,2,FALSE),"")</f>
        <v/>
      </c>
      <c r="D14656" s="95"/>
      <c r="E14656" s="102"/>
      <c r="F14656" s="103"/>
      <c r="G14656" s="277"/>
    </row>
    <row r="14657" spans="1:7" ht="24" customHeight="1" x14ac:dyDescent="0.2">
      <c r="A14657" s="276" t="s">
        <v>25</v>
      </c>
      <c r="B14657" s="105" t="str">
        <f>IFERROR(VLOOKUP(COUNTIF($A$1:A14657,"ANALISIS DE PRECIOS"),Tabla_NumeroItem,2,FALSE),"")</f>
        <v/>
      </c>
      <c r="C14657" s="95" t="str">
        <f>IFERROR(VLOOKUP(B14657,Tabla_CyP,2,FALSE),"")</f>
        <v/>
      </c>
      <c r="D14657" s="101"/>
      <c r="E14657" s="102"/>
      <c r="F14657" s="100" t="s">
        <v>26</v>
      </c>
      <c r="G14657" s="278" t="str">
        <f>IFERROR(VLOOKUP(B14657,Tabla_CyP,4,FALSE),"")</f>
        <v/>
      </c>
    </row>
    <row r="14658" spans="1:7" ht="24" customHeight="1" x14ac:dyDescent="0.2">
      <c r="A14658" s="276"/>
      <c r="B14658" s="94"/>
      <c r="C14658" s="95"/>
      <c r="D14658" s="101"/>
      <c r="E14658" s="102"/>
      <c r="F14658" s="103"/>
      <c r="G14658" s="277"/>
    </row>
    <row r="14659" spans="1:7" ht="24" customHeight="1" x14ac:dyDescent="0.2">
      <c r="A14659" s="378" t="s">
        <v>507</v>
      </c>
      <c r="B14659" s="379"/>
      <c r="C14659" s="380" t="s">
        <v>0</v>
      </c>
      <c r="D14659" s="380" t="s">
        <v>27</v>
      </c>
      <c r="E14659" s="386" t="s">
        <v>28</v>
      </c>
      <c r="F14659" s="388" t="s">
        <v>29</v>
      </c>
      <c r="G14659" s="388" t="s">
        <v>30</v>
      </c>
    </row>
    <row r="14660" spans="1:7" ht="24" customHeight="1" x14ac:dyDescent="0.2">
      <c r="A14660" s="106" t="s">
        <v>508</v>
      </c>
      <c r="B14660" s="106" t="s">
        <v>509</v>
      </c>
      <c r="C14660" s="381"/>
      <c r="D14660" s="381"/>
      <c r="E14660" s="387"/>
      <c r="F14660" s="389"/>
      <c r="G14660" s="389"/>
    </row>
    <row r="14661" spans="1:7" ht="24" customHeight="1" x14ac:dyDescent="0.2">
      <c r="A14661" s="279"/>
      <c r="B14661" s="108"/>
      <c r="C14661" s="267" t="s">
        <v>604</v>
      </c>
      <c r="D14661" s="109"/>
      <c r="E14661" s="110"/>
      <c r="F14661" s="111"/>
      <c r="G14661" s="280"/>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1">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1">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81">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81">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81">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81">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81">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81">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81">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81">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81">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81">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81">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81">
        <f t="shared" si="4400"/>
        <v>0</v>
      </c>
    </row>
    <row r="14676" spans="1:7" ht="24" customHeight="1" x14ac:dyDescent="0.2">
      <c r="A14676" s="282"/>
      <c r="B14676" s="95"/>
      <c r="C14676" s="95"/>
      <c r="D14676" s="101"/>
      <c r="E14676" s="102"/>
      <c r="F14676" s="268" t="s">
        <v>31</v>
      </c>
      <c r="G14676" s="283">
        <f>SUBTOTAL(9,G14662:G14675)</f>
        <v>0</v>
      </c>
    </row>
    <row r="14677" spans="1:7" ht="24" customHeight="1" x14ac:dyDescent="0.2">
      <c r="A14677" s="282"/>
      <c r="B14677" s="95"/>
      <c r="C14677" s="266" t="s">
        <v>605</v>
      </c>
      <c r="D14677" s="101"/>
      <c r="E14677" s="102"/>
      <c r="F14677" s="103"/>
      <c r="G14677" s="284"/>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1">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81">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81">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81">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81">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81">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81">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81">
        <f t="shared" si="4405"/>
        <v>0</v>
      </c>
    </row>
    <row r="14686" spans="1:7" ht="24" customHeight="1" x14ac:dyDescent="0.2">
      <c r="A14686" s="282"/>
      <c r="B14686" s="95"/>
      <c r="C14686" s="95"/>
      <c r="D14686" s="101"/>
      <c r="E14686" s="102"/>
      <c r="F14686" s="268" t="s">
        <v>32</v>
      </c>
      <c r="G14686" s="283">
        <f>SUBTOTAL(9,G14678:G14685)</f>
        <v>0</v>
      </c>
    </row>
    <row r="14687" spans="1:7" ht="24" customHeight="1" x14ac:dyDescent="0.2">
      <c r="A14687" s="282"/>
      <c r="B14687" s="95"/>
      <c r="C14687" s="266" t="s">
        <v>606</v>
      </c>
      <c r="D14687" s="101"/>
      <c r="E14687" s="102"/>
      <c r="F14687" s="103"/>
      <c r="G14687" s="284"/>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1">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81">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81">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81">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81">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81">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81">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81">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81">
        <f t="shared" si="4410"/>
        <v>0</v>
      </c>
    </row>
    <row r="14697" spans="1:7" ht="24" customHeight="1" x14ac:dyDescent="0.2">
      <c r="A14697" s="285"/>
      <c r="B14697" s="101"/>
      <c r="C14697" s="95"/>
      <c r="D14697" s="101"/>
      <c r="E14697" s="102"/>
      <c r="F14697" s="268" t="s">
        <v>33</v>
      </c>
      <c r="G14697" s="283">
        <f>SUBTOTAL(9,G14688:G14696)</f>
        <v>0</v>
      </c>
    </row>
    <row r="14698" spans="1:7" ht="24" customHeight="1" x14ac:dyDescent="0.2">
      <c r="A14698" s="286"/>
      <c r="B14698" s="101"/>
      <c r="C14698" s="95"/>
      <c r="D14698" s="101"/>
      <c r="E14698" s="102"/>
      <c r="F14698" s="103"/>
      <c r="G14698" s="284"/>
    </row>
    <row r="14699" spans="1:7" ht="24" customHeight="1" x14ac:dyDescent="0.2">
      <c r="A14699" s="287" t="str">
        <f>B14657</f>
        <v/>
      </c>
      <c r="B14699" s="288" t="str">
        <f>C14657</f>
        <v/>
      </c>
      <c r="C14699" s="109"/>
      <c r="D14699" s="109" t="s">
        <v>34</v>
      </c>
      <c r="E14699" s="110"/>
      <c r="F14699" s="290" t="s">
        <v>35</v>
      </c>
      <c r="G14699" s="289">
        <f>SUBTOTAL(9,G14662:G14698)</f>
        <v>0</v>
      </c>
    </row>
    <row r="14701" spans="1:7" ht="24" customHeight="1" x14ac:dyDescent="0.2">
      <c r="A14701" s="269" t="s">
        <v>37</v>
      </c>
      <c r="B14701" s="270"/>
      <c r="C14701" s="270"/>
      <c r="D14701" s="270"/>
      <c r="E14701" s="270"/>
      <c r="F14701" s="270"/>
      <c r="G14701" s="271"/>
    </row>
    <row r="14702" spans="1:7" ht="24" customHeight="1" x14ac:dyDescent="0.2">
      <c r="A14702" s="272" t="s">
        <v>602</v>
      </c>
      <c r="B14702" s="97" t="str">
        <f>Comitente</f>
        <v>CA.ME. SAN JUAN SOCIEDAD DEL ESTADO</v>
      </c>
      <c r="C14702" s="92"/>
      <c r="D14702" s="98"/>
      <c r="E14702" s="98"/>
      <c r="F14702" s="99"/>
      <c r="G14702" s="273"/>
    </row>
    <row r="14703" spans="1:7" ht="24" customHeight="1" x14ac:dyDescent="0.2">
      <c r="A14703" s="272" t="s">
        <v>603</v>
      </c>
      <c r="B14703" s="97">
        <f>Contratista</f>
        <v>0</v>
      </c>
      <c r="C14703" s="93"/>
      <c r="D14703" s="93"/>
      <c r="E14703" s="93"/>
      <c r="F14703" s="100"/>
      <c r="G14703" s="274"/>
    </row>
    <row r="14704" spans="1:7" ht="24" customHeight="1" x14ac:dyDescent="0.2">
      <c r="A14704" s="272" t="s">
        <v>24</v>
      </c>
      <c r="B14704" s="97" t="str">
        <f>Obra</f>
        <v>CIERRE PERIMETRAL - OBRA CIVIL Ca.Me. SAN JUAN S.E.</v>
      </c>
      <c r="C14704" s="93"/>
      <c r="D14704" s="93"/>
      <c r="E14704" s="93"/>
      <c r="F14704" s="100" t="s">
        <v>38</v>
      </c>
      <c r="G14704" s="275">
        <f>Fecha_Base</f>
        <v>44711</v>
      </c>
    </row>
    <row r="14705" spans="1:7" ht="24" customHeight="1" x14ac:dyDescent="0.2">
      <c r="A14705" s="276" t="s">
        <v>601</v>
      </c>
      <c r="B14705" s="94" t="str">
        <f>Ubicación</f>
        <v>DEPARTAMENTO SARMIENTO</v>
      </c>
      <c r="C14705" s="94"/>
      <c r="D14705" s="101"/>
      <c r="E14705" s="102"/>
      <c r="F14705" s="103"/>
      <c r="G14705" s="277"/>
    </row>
    <row r="14706" spans="1:7" ht="24" customHeight="1" x14ac:dyDescent="0.2">
      <c r="A14706" s="276" t="s">
        <v>39</v>
      </c>
      <c r="B14706" s="104" t="str">
        <f>IFERROR(VALUE(LEFT(B14707,FIND(".",B14707)-1)),"")</f>
        <v/>
      </c>
      <c r="C14706" s="95" t="str">
        <f>IFERROR(VLOOKUP(B14706,Tabla_CyP,2,FALSE),"")</f>
        <v/>
      </c>
      <c r="D14706" s="95"/>
      <c r="E14706" s="102"/>
      <c r="F14706" s="103"/>
      <c r="G14706" s="277"/>
    </row>
    <row r="14707" spans="1:7" ht="24" customHeight="1" x14ac:dyDescent="0.2">
      <c r="A14707" s="276" t="s">
        <v>25</v>
      </c>
      <c r="B14707" s="105" t="str">
        <f>IFERROR(VLOOKUP(COUNTIF($A$1:A14707,"ANALISIS DE PRECIOS"),Tabla_NumeroItem,2,FALSE),"")</f>
        <v/>
      </c>
      <c r="C14707" s="95" t="str">
        <f>IFERROR(VLOOKUP(B14707,Tabla_CyP,2,FALSE),"")</f>
        <v/>
      </c>
      <c r="D14707" s="101"/>
      <c r="E14707" s="102"/>
      <c r="F14707" s="100" t="s">
        <v>26</v>
      </c>
      <c r="G14707" s="278" t="str">
        <f>IFERROR(VLOOKUP(B14707,Tabla_CyP,4,FALSE),"")</f>
        <v/>
      </c>
    </row>
    <row r="14708" spans="1:7" ht="24" customHeight="1" x14ac:dyDescent="0.2">
      <c r="A14708" s="276"/>
      <c r="B14708" s="94"/>
      <c r="C14708" s="95"/>
      <c r="D14708" s="101"/>
      <c r="E14708" s="102"/>
      <c r="F14708" s="103"/>
      <c r="G14708" s="277"/>
    </row>
    <row r="14709" spans="1:7" ht="24" customHeight="1" x14ac:dyDescent="0.2">
      <c r="A14709" s="378" t="s">
        <v>507</v>
      </c>
      <c r="B14709" s="379"/>
      <c r="C14709" s="380" t="s">
        <v>0</v>
      </c>
      <c r="D14709" s="380" t="s">
        <v>27</v>
      </c>
      <c r="E14709" s="386" t="s">
        <v>28</v>
      </c>
      <c r="F14709" s="388" t="s">
        <v>29</v>
      </c>
      <c r="G14709" s="388" t="s">
        <v>30</v>
      </c>
    </row>
    <row r="14710" spans="1:7" ht="24" customHeight="1" x14ac:dyDescent="0.2">
      <c r="A14710" s="106" t="s">
        <v>508</v>
      </c>
      <c r="B14710" s="106" t="s">
        <v>509</v>
      </c>
      <c r="C14710" s="381"/>
      <c r="D14710" s="381"/>
      <c r="E14710" s="387"/>
      <c r="F14710" s="389"/>
      <c r="G14710" s="389"/>
    </row>
    <row r="14711" spans="1:7" ht="24" customHeight="1" x14ac:dyDescent="0.2">
      <c r="A14711" s="279"/>
      <c r="B14711" s="108"/>
      <c r="C14711" s="267" t="s">
        <v>604</v>
      </c>
      <c r="D14711" s="109"/>
      <c r="E14711" s="110"/>
      <c r="F14711" s="111"/>
      <c r="G14711" s="280"/>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1">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1">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81">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81">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81">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81">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81">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81">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81">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81">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81">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81">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81">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81">
        <f t="shared" si="4415"/>
        <v>0</v>
      </c>
    </row>
    <row r="14726" spans="1:7" ht="24" customHeight="1" x14ac:dyDescent="0.2">
      <c r="A14726" s="282"/>
      <c r="B14726" s="95"/>
      <c r="C14726" s="95"/>
      <c r="D14726" s="101"/>
      <c r="E14726" s="102"/>
      <c r="F14726" s="268" t="s">
        <v>31</v>
      </c>
      <c r="G14726" s="283">
        <f>SUBTOTAL(9,G14712:G14725)</f>
        <v>0</v>
      </c>
    </row>
    <row r="14727" spans="1:7" ht="24" customHeight="1" x14ac:dyDescent="0.2">
      <c r="A14727" s="282"/>
      <c r="B14727" s="95"/>
      <c r="C14727" s="266" t="s">
        <v>605</v>
      </c>
      <c r="D14727" s="101"/>
      <c r="E14727" s="102"/>
      <c r="F14727" s="103"/>
      <c r="G14727" s="284"/>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1">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81">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81">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81">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81">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81">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81">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81">
        <f t="shared" si="4420"/>
        <v>0</v>
      </c>
    </row>
    <row r="14736" spans="1:7" ht="24" customHeight="1" x14ac:dyDescent="0.2">
      <c r="A14736" s="282"/>
      <c r="B14736" s="95"/>
      <c r="C14736" s="95"/>
      <c r="D14736" s="101"/>
      <c r="E14736" s="102"/>
      <c r="F14736" s="268" t="s">
        <v>32</v>
      </c>
      <c r="G14736" s="283">
        <f>SUBTOTAL(9,G14728:G14735)</f>
        <v>0</v>
      </c>
    </row>
    <row r="14737" spans="1:7" ht="24" customHeight="1" x14ac:dyDescent="0.2">
      <c r="A14737" s="282"/>
      <c r="B14737" s="95"/>
      <c r="C14737" s="266" t="s">
        <v>606</v>
      </c>
      <c r="D14737" s="101"/>
      <c r="E14737" s="102"/>
      <c r="F14737" s="103"/>
      <c r="G14737" s="284"/>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1">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81">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81">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81">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81">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81">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81">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81">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81">
        <f t="shared" si="4425"/>
        <v>0</v>
      </c>
    </row>
    <row r="14747" spans="1:7" ht="24" customHeight="1" x14ac:dyDescent="0.2">
      <c r="A14747" s="285"/>
      <c r="B14747" s="101"/>
      <c r="C14747" s="95"/>
      <c r="D14747" s="101"/>
      <c r="E14747" s="102"/>
      <c r="F14747" s="268" t="s">
        <v>33</v>
      </c>
      <c r="G14747" s="283">
        <f>SUBTOTAL(9,G14738:G14746)</f>
        <v>0</v>
      </c>
    </row>
    <row r="14748" spans="1:7" ht="24" customHeight="1" x14ac:dyDescent="0.2">
      <c r="A14748" s="286"/>
      <c r="B14748" s="101"/>
      <c r="C14748" s="95"/>
      <c r="D14748" s="101"/>
      <c r="E14748" s="102"/>
      <c r="F14748" s="103"/>
      <c r="G14748" s="284"/>
    </row>
    <row r="14749" spans="1:7" ht="24" customHeight="1" x14ac:dyDescent="0.2">
      <c r="A14749" s="287" t="str">
        <f>B14707</f>
        <v/>
      </c>
      <c r="B14749" s="288" t="str">
        <f>C14707</f>
        <v/>
      </c>
      <c r="C14749" s="109"/>
      <c r="D14749" s="109" t="s">
        <v>34</v>
      </c>
      <c r="E14749" s="110"/>
      <c r="F14749" s="290" t="s">
        <v>35</v>
      </c>
      <c r="G14749" s="289">
        <f>SUBTOTAL(9,G14712:G14748)</f>
        <v>0</v>
      </c>
    </row>
    <row r="14751" spans="1:7" ht="24" customHeight="1" x14ac:dyDescent="0.2">
      <c r="A14751" s="269" t="s">
        <v>37</v>
      </c>
      <c r="B14751" s="270"/>
      <c r="C14751" s="270"/>
      <c r="D14751" s="270"/>
      <c r="E14751" s="270"/>
      <c r="F14751" s="270"/>
      <c r="G14751" s="271"/>
    </row>
    <row r="14752" spans="1:7" ht="24" customHeight="1" x14ac:dyDescent="0.2">
      <c r="A14752" s="272" t="s">
        <v>602</v>
      </c>
      <c r="B14752" s="97" t="str">
        <f>Comitente</f>
        <v>CA.ME. SAN JUAN SOCIEDAD DEL ESTADO</v>
      </c>
      <c r="C14752" s="92"/>
      <c r="D14752" s="98"/>
      <c r="E14752" s="98"/>
      <c r="F14752" s="99"/>
      <c r="G14752" s="273"/>
    </row>
    <row r="14753" spans="1:7" ht="24" customHeight="1" x14ac:dyDescent="0.2">
      <c r="A14753" s="272" t="s">
        <v>603</v>
      </c>
      <c r="B14753" s="97">
        <f>Contratista</f>
        <v>0</v>
      </c>
      <c r="C14753" s="93"/>
      <c r="D14753" s="93"/>
      <c r="E14753" s="93"/>
      <c r="F14753" s="100"/>
      <c r="G14753" s="274"/>
    </row>
    <row r="14754" spans="1:7" ht="24" customHeight="1" x14ac:dyDescent="0.2">
      <c r="A14754" s="272" t="s">
        <v>24</v>
      </c>
      <c r="B14754" s="97" t="str">
        <f>Obra</f>
        <v>CIERRE PERIMETRAL - OBRA CIVIL Ca.Me. SAN JUAN S.E.</v>
      </c>
      <c r="C14754" s="93"/>
      <c r="D14754" s="93"/>
      <c r="E14754" s="93"/>
      <c r="F14754" s="100" t="s">
        <v>38</v>
      </c>
      <c r="G14754" s="275">
        <f>Fecha_Base</f>
        <v>44711</v>
      </c>
    </row>
    <row r="14755" spans="1:7" ht="24" customHeight="1" x14ac:dyDescent="0.2">
      <c r="A14755" s="276" t="s">
        <v>601</v>
      </c>
      <c r="B14755" s="94" t="str">
        <f>Ubicación</f>
        <v>DEPARTAMENTO SARMIENTO</v>
      </c>
      <c r="C14755" s="94"/>
      <c r="D14755" s="101"/>
      <c r="E14755" s="102"/>
      <c r="F14755" s="103"/>
      <c r="G14755" s="277"/>
    </row>
    <row r="14756" spans="1:7" ht="24" customHeight="1" x14ac:dyDescent="0.2">
      <c r="A14756" s="276" t="s">
        <v>39</v>
      </c>
      <c r="B14756" s="104" t="str">
        <f>IFERROR(VALUE(LEFT(B14757,FIND(".",B14757)-1)),"")</f>
        <v/>
      </c>
      <c r="C14756" s="95" t="str">
        <f>IFERROR(VLOOKUP(B14756,Tabla_CyP,2,FALSE),"")</f>
        <v/>
      </c>
      <c r="D14756" s="95"/>
      <c r="E14756" s="102"/>
      <c r="F14756" s="103"/>
      <c r="G14756" s="277"/>
    </row>
    <row r="14757" spans="1:7" ht="24" customHeight="1" x14ac:dyDescent="0.2">
      <c r="A14757" s="276" t="s">
        <v>25</v>
      </c>
      <c r="B14757" s="105" t="str">
        <f>IFERROR(VLOOKUP(COUNTIF($A$1:A14757,"ANALISIS DE PRECIOS"),Tabla_NumeroItem,2,FALSE),"")</f>
        <v/>
      </c>
      <c r="C14757" s="95" t="str">
        <f>IFERROR(VLOOKUP(B14757,Tabla_CyP,2,FALSE),"")</f>
        <v/>
      </c>
      <c r="D14757" s="101"/>
      <c r="E14757" s="102"/>
      <c r="F14757" s="100" t="s">
        <v>26</v>
      </c>
      <c r="G14757" s="278" t="str">
        <f>IFERROR(VLOOKUP(B14757,Tabla_CyP,4,FALSE),"")</f>
        <v/>
      </c>
    </row>
    <row r="14758" spans="1:7" ht="24" customHeight="1" x14ac:dyDescent="0.2">
      <c r="A14758" s="276"/>
      <c r="B14758" s="94"/>
      <c r="C14758" s="95"/>
      <c r="D14758" s="101"/>
      <c r="E14758" s="102"/>
      <c r="F14758" s="103"/>
      <c r="G14758" s="277"/>
    </row>
    <row r="14759" spans="1:7" ht="24" customHeight="1" x14ac:dyDescent="0.2">
      <c r="A14759" s="378" t="s">
        <v>507</v>
      </c>
      <c r="B14759" s="379"/>
      <c r="C14759" s="380" t="s">
        <v>0</v>
      </c>
      <c r="D14759" s="380" t="s">
        <v>27</v>
      </c>
      <c r="E14759" s="386" t="s">
        <v>28</v>
      </c>
      <c r="F14759" s="388" t="s">
        <v>29</v>
      </c>
      <c r="G14759" s="388" t="s">
        <v>30</v>
      </c>
    </row>
    <row r="14760" spans="1:7" ht="24" customHeight="1" x14ac:dyDescent="0.2">
      <c r="A14760" s="106" t="s">
        <v>508</v>
      </c>
      <c r="B14760" s="106" t="s">
        <v>509</v>
      </c>
      <c r="C14760" s="381"/>
      <c r="D14760" s="381"/>
      <c r="E14760" s="387"/>
      <c r="F14760" s="389"/>
      <c r="G14760" s="389"/>
    </row>
    <row r="14761" spans="1:7" ht="24" customHeight="1" x14ac:dyDescent="0.2">
      <c r="A14761" s="279"/>
      <c r="B14761" s="108"/>
      <c r="C14761" s="267" t="s">
        <v>604</v>
      </c>
      <c r="D14761" s="109"/>
      <c r="E14761" s="110"/>
      <c r="F14761" s="111"/>
      <c r="G14761" s="280"/>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1">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1">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81">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81">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81">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81">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81">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81">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81">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81">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81">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81">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81">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81">
        <f t="shared" si="4430"/>
        <v>0</v>
      </c>
    </row>
    <row r="14776" spans="1:7" ht="24" customHeight="1" x14ac:dyDescent="0.2">
      <c r="A14776" s="282"/>
      <c r="B14776" s="95"/>
      <c r="C14776" s="95"/>
      <c r="D14776" s="101"/>
      <c r="E14776" s="102"/>
      <c r="F14776" s="268" t="s">
        <v>31</v>
      </c>
      <c r="G14776" s="283">
        <f>SUBTOTAL(9,G14762:G14775)</f>
        <v>0</v>
      </c>
    </row>
    <row r="14777" spans="1:7" ht="24" customHeight="1" x14ac:dyDescent="0.2">
      <c r="A14777" s="282"/>
      <c r="B14777" s="95"/>
      <c r="C14777" s="266" t="s">
        <v>605</v>
      </c>
      <c r="D14777" s="101"/>
      <c r="E14777" s="102"/>
      <c r="F14777" s="103"/>
      <c r="G14777" s="284"/>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1">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81">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81">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81">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81">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81">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81">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81">
        <f t="shared" si="4435"/>
        <v>0</v>
      </c>
    </row>
    <row r="14786" spans="1:7" ht="24" customHeight="1" x14ac:dyDescent="0.2">
      <c r="A14786" s="282"/>
      <c r="B14786" s="95"/>
      <c r="C14786" s="95"/>
      <c r="D14786" s="101"/>
      <c r="E14786" s="102"/>
      <c r="F14786" s="268" t="s">
        <v>32</v>
      </c>
      <c r="G14786" s="283">
        <f>SUBTOTAL(9,G14778:G14785)</f>
        <v>0</v>
      </c>
    </row>
    <row r="14787" spans="1:7" ht="24" customHeight="1" x14ac:dyDescent="0.2">
      <c r="A14787" s="282"/>
      <c r="B14787" s="95"/>
      <c r="C14787" s="266" t="s">
        <v>606</v>
      </c>
      <c r="D14787" s="101"/>
      <c r="E14787" s="102"/>
      <c r="F14787" s="103"/>
      <c r="G14787" s="284"/>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1">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81">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81">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81">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81">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81">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81">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81">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81">
        <f t="shared" si="4440"/>
        <v>0</v>
      </c>
    </row>
    <row r="14797" spans="1:7" ht="24" customHeight="1" x14ac:dyDescent="0.2">
      <c r="A14797" s="285"/>
      <c r="B14797" s="101"/>
      <c r="C14797" s="95"/>
      <c r="D14797" s="101"/>
      <c r="E14797" s="102"/>
      <c r="F14797" s="268" t="s">
        <v>33</v>
      </c>
      <c r="G14797" s="283">
        <f>SUBTOTAL(9,G14788:G14796)</f>
        <v>0</v>
      </c>
    </row>
    <row r="14798" spans="1:7" ht="24" customHeight="1" x14ac:dyDescent="0.2">
      <c r="A14798" s="286"/>
      <c r="B14798" s="101"/>
      <c r="C14798" s="95"/>
      <c r="D14798" s="101"/>
      <c r="E14798" s="102"/>
      <c r="F14798" s="103"/>
      <c r="G14798" s="284"/>
    </row>
    <row r="14799" spans="1:7" ht="24" customHeight="1" x14ac:dyDescent="0.2">
      <c r="A14799" s="287" t="str">
        <f>B14757</f>
        <v/>
      </c>
      <c r="B14799" s="288" t="str">
        <f>C14757</f>
        <v/>
      </c>
      <c r="C14799" s="109"/>
      <c r="D14799" s="109" t="s">
        <v>34</v>
      </c>
      <c r="E14799" s="110"/>
      <c r="F14799" s="290" t="s">
        <v>35</v>
      </c>
      <c r="G14799" s="289">
        <f>SUBTOTAL(9,G14762:G14798)</f>
        <v>0</v>
      </c>
    </row>
    <row r="14801" spans="1:7" ht="24" customHeight="1" x14ac:dyDescent="0.2">
      <c r="A14801" s="269" t="s">
        <v>37</v>
      </c>
      <c r="B14801" s="270"/>
      <c r="C14801" s="270"/>
      <c r="D14801" s="270"/>
      <c r="E14801" s="270"/>
      <c r="F14801" s="270"/>
      <c r="G14801" s="271"/>
    </row>
    <row r="14802" spans="1:7" ht="24" customHeight="1" x14ac:dyDescent="0.2">
      <c r="A14802" s="272" t="s">
        <v>602</v>
      </c>
      <c r="B14802" s="97" t="str">
        <f>Comitente</f>
        <v>CA.ME. SAN JUAN SOCIEDAD DEL ESTADO</v>
      </c>
      <c r="C14802" s="92"/>
      <c r="D14802" s="98"/>
      <c r="E14802" s="98"/>
      <c r="F14802" s="99"/>
      <c r="G14802" s="273"/>
    </row>
    <row r="14803" spans="1:7" ht="24" customHeight="1" x14ac:dyDescent="0.2">
      <c r="A14803" s="272" t="s">
        <v>603</v>
      </c>
      <c r="B14803" s="97">
        <f>Contratista</f>
        <v>0</v>
      </c>
      <c r="C14803" s="93"/>
      <c r="D14803" s="93"/>
      <c r="E14803" s="93"/>
      <c r="F14803" s="100"/>
      <c r="G14803" s="274"/>
    </row>
    <row r="14804" spans="1:7" ht="24" customHeight="1" x14ac:dyDescent="0.2">
      <c r="A14804" s="272" t="s">
        <v>24</v>
      </c>
      <c r="B14804" s="97" t="str">
        <f>Obra</f>
        <v>CIERRE PERIMETRAL - OBRA CIVIL Ca.Me. SAN JUAN S.E.</v>
      </c>
      <c r="C14804" s="93"/>
      <c r="D14804" s="93"/>
      <c r="E14804" s="93"/>
      <c r="F14804" s="100" t="s">
        <v>38</v>
      </c>
      <c r="G14804" s="275">
        <f>Fecha_Base</f>
        <v>44711</v>
      </c>
    </row>
    <row r="14805" spans="1:7" ht="24" customHeight="1" x14ac:dyDescent="0.2">
      <c r="A14805" s="276" t="s">
        <v>601</v>
      </c>
      <c r="B14805" s="94" t="str">
        <f>Ubicación</f>
        <v>DEPARTAMENTO SARMIENTO</v>
      </c>
      <c r="C14805" s="94"/>
      <c r="D14805" s="101"/>
      <c r="E14805" s="102"/>
      <c r="F14805" s="103"/>
      <c r="G14805" s="277"/>
    </row>
    <row r="14806" spans="1:7" ht="24" customHeight="1" x14ac:dyDescent="0.2">
      <c r="A14806" s="276" t="s">
        <v>39</v>
      </c>
      <c r="B14806" s="104" t="str">
        <f>IFERROR(VALUE(LEFT(B14807,FIND(".",B14807)-1)),"")</f>
        <v/>
      </c>
      <c r="C14806" s="95" t="str">
        <f>IFERROR(VLOOKUP(B14806,Tabla_CyP,2,FALSE),"")</f>
        <v/>
      </c>
      <c r="D14806" s="95"/>
      <c r="E14806" s="102"/>
      <c r="F14806" s="103"/>
      <c r="G14806" s="277"/>
    </row>
    <row r="14807" spans="1:7" ht="24" customHeight="1" x14ac:dyDescent="0.2">
      <c r="A14807" s="276" t="s">
        <v>25</v>
      </c>
      <c r="B14807" s="105" t="str">
        <f>IFERROR(VLOOKUP(COUNTIF($A$1:A14807,"ANALISIS DE PRECIOS"),Tabla_NumeroItem,2,FALSE),"")</f>
        <v/>
      </c>
      <c r="C14807" s="95" t="str">
        <f>IFERROR(VLOOKUP(B14807,Tabla_CyP,2,FALSE),"")</f>
        <v/>
      </c>
      <c r="D14807" s="101"/>
      <c r="E14807" s="102"/>
      <c r="F14807" s="100" t="s">
        <v>26</v>
      </c>
      <c r="G14807" s="278" t="str">
        <f>IFERROR(VLOOKUP(B14807,Tabla_CyP,4,FALSE),"")</f>
        <v/>
      </c>
    </row>
    <row r="14808" spans="1:7" ht="24" customHeight="1" x14ac:dyDescent="0.2">
      <c r="A14808" s="276"/>
      <c r="B14808" s="94"/>
      <c r="C14808" s="95"/>
      <c r="D14808" s="101"/>
      <c r="E14808" s="102"/>
      <c r="F14808" s="103"/>
      <c r="G14808" s="277"/>
    </row>
    <row r="14809" spans="1:7" ht="24" customHeight="1" x14ac:dyDescent="0.2">
      <c r="A14809" s="378" t="s">
        <v>507</v>
      </c>
      <c r="B14809" s="379"/>
      <c r="C14809" s="380" t="s">
        <v>0</v>
      </c>
      <c r="D14809" s="380" t="s">
        <v>27</v>
      </c>
      <c r="E14809" s="386" t="s">
        <v>28</v>
      </c>
      <c r="F14809" s="388" t="s">
        <v>29</v>
      </c>
      <c r="G14809" s="388" t="s">
        <v>30</v>
      </c>
    </row>
    <row r="14810" spans="1:7" ht="24" customHeight="1" x14ac:dyDescent="0.2">
      <c r="A14810" s="106" t="s">
        <v>508</v>
      </c>
      <c r="B14810" s="106" t="s">
        <v>509</v>
      </c>
      <c r="C14810" s="381"/>
      <c r="D14810" s="381"/>
      <c r="E14810" s="387"/>
      <c r="F14810" s="389"/>
      <c r="G14810" s="389"/>
    </row>
    <row r="14811" spans="1:7" ht="24" customHeight="1" x14ac:dyDescent="0.2">
      <c r="A14811" s="279"/>
      <c r="B14811" s="108"/>
      <c r="C14811" s="267" t="s">
        <v>604</v>
      </c>
      <c r="D14811" s="109"/>
      <c r="E14811" s="110"/>
      <c r="F14811" s="111"/>
      <c r="G14811" s="280"/>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1">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1">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81">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81">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81">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81">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81">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81">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81">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81">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81">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81">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81">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81">
        <f t="shared" si="4445"/>
        <v>0</v>
      </c>
    </row>
    <row r="14826" spans="1:7" ht="24" customHeight="1" x14ac:dyDescent="0.2">
      <c r="A14826" s="282"/>
      <c r="B14826" s="95"/>
      <c r="C14826" s="95"/>
      <c r="D14826" s="101"/>
      <c r="E14826" s="102"/>
      <c r="F14826" s="268" t="s">
        <v>31</v>
      </c>
      <c r="G14826" s="283">
        <f>SUBTOTAL(9,G14812:G14825)</f>
        <v>0</v>
      </c>
    </row>
    <row r="14827" spans="1:7" ht="24" customHeight="1" x14ac:dyDescent="0.2">
      <c r="A14827" s="282"/>
      <c r="B14827" s="95"/>
      <c r="C14827" s="266" t="s">
        <v>605</v>
      </c>
      <c r="D14827" s="101"/>
      <c r="E14827" s="102"/>
      <c r="F14827" s="103"/>
      <c r="G14827" s="284"/>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1">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81">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81">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81">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81">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81">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81">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81">
        <f t="shared" si="4450"/>
        <v>0</v>
      </c>
    </row>
    <row r="14836" spans="1:7" ht="24" customHeight="1" x14ac:dyDescent="0.2">
      <c r="A14836" s="282"/>
      <c r="B14836" s="95"/>
      <c r="C14836" s="95"/>
      <c r="D14836" s="101"/>
      <c r="E14836" s="102"/>
      <c r="F14836" s="268" t="s">
        <v>32</v>
      </c>
      <c r="G14836" s="283">
        <f>SUBTOTAL(9,G14828:G14835)</f>
        <v>0</v>
      </c>
    </row>
    <row r="14837" spans="1:7" ht="24" customHeight="1" x14ac:dyDescent="0.2">
      <c r="A14837" s="282"/>
      <c r="B14837" s="95"/>
      <c r="C14837" s="266" t="s">
        <v>606</v>
      </c>
      <c r="D14837" s="101"/>
      <c r="E14837" s="102"/>
      <c r="F14837" s="103"/>
      <c r="G14837" s="284"/>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1">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81">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81">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81">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81">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81">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81">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81">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81">
        <f t="shared" si="4455"/>
        <v>0</v>
      </c>
    </row>
    <row r="14847" spans="1:7" ht="24" customHeight="1" x14ac:dyDescent="0.2">
      <c r="A14847" s="285"/>
      <c r="B14847" s="101"/>
      <c r="C14847" s="95"/>
      <c r="D14847" s="101"/>
      <c r="E14847" s="102"/>
      <c r="F14847" s="268" t="s">
        <v>33</v>
      </c>
      <c r="G14847" s="283">
        <f>SUBTOTAL(9,G14838:G14846)</f>
        <v>0</v>
      </c>
    </row>
    <row r="14848" spans="1:7" ht="24" customHeight="1" x14ac:dyDescent="0.2">
      <c r="A14848" s="286"/>
      <c r="B14848" s="101"/>
      <c r="C14848" s="95"/>
      <c r="D14848" s="101"/>
      <c r="E14848" s="102"/>
      <c r="F14848" s="103"/>
      <c r="G14848" s="284"/>
    </row>
    <row r="14849" spans="1:7" ht="24" customHeight="1" x14ac:dyDescent="0.2">
      <c r="A14849" s="287" t="str">
        <f>B14807</f>
        <v/>
      </c>
      <c r="B14849" s="288" t="str">
        <f>C14807</f>
        <v/>
      </c>
      <c r="C14849" s="109"/>
      <c r="D14849" s="109" t="s">
        <v>34</v>
      </c>
      <c r="E14849" s="110"/>
      <c r="F14849" s="290" t="s">
        <v>35</v>
      </c>
      <c r="G14849" s="289">
        <f>SUBTOTAL(9,G14812:G14848)</f>
        <v>0</v>
      </c>
    </row>
    <row r="14851" spans="1:7" ht="24" customHeight="1" x14ac:dyDescent="0.2">
      <c r="A14851" s="269" t="s">
        <v>37</v>
      </c>
      <c r="B14851" s="270"/>
      <c r="C14851" s="270"/>
      <c r="D14851" s="270"/>
      <c r="E14851" s="270"/>
      <c r="F14851" s="270"/>
      <c r="G14851" s="271"/>
    </row>
    <row r="14852" spans="1:7" ht="24" customHeight="1" x14ac:dyDescent="0.2">
      <c r="A14852" s="272" t="s">
        <v>602</v>
      </c>
      <c r="B14852" s="97" t="str">
        <f>Comitente</f>
        <v>CA.ME. SAN JUAN SOCIEDAD DEL ESTADO</v>
      </c>
      <c r="C14852" s="92"/>
      <c r="D14852" s="98"/>
      <c r="E14852" s="98"/>
      <c r="F14852" s="99"/>
      <c r="G14852" s="273"/>
    </row>
    <row r="14853" spans="1:7" ht="24" customHeight="1" x14ac:dyDescent="0.2">
      <c r="A14853" s="272" t="s">
        <v>603</v>
      </c>
      <c r="B14853" s="97">
        <f>Contratista</f>
        <v>0</v>
      </c>
      <c r="C14853" s="93"/>
      <c r="D14853" s="93"/>
      <c r="E14853" s="93"/>
      <c r="F14853" s="100"/>
      <c r="G14853" s="274"/>
    </row>
    <row r="14854" spans="1:7" ht="24" customHeight="1" x14ac:dyDescent="0.2">
      <c r="A14854" s="272" t="s">
        <v>24</v>
      </c>
      <c r="B14854" s="97" t="str">
        <f>Obra</f>
        <v>CIERRE PERIMETRAL - OBRA CIVIL Ca.Me. SAN JUAN S.E.</v>
      </c>
      <c r="C14854" s="93"/>
      <c r="D14854" s="93"/>
      <c r="E14854" s="93"/>
      <c r="F14854" s="100" t="s">
        <v>38</v>
      </c>
      <c r="G14854" s="275">
        <f>Fecha_Base</f>
        <v>44711</v>
      </c>
    </row>
    <row r="14855" spans="1:7" ht="24" customHeight="1" x14ac:dyDescent="0.2">
      <c r="A14855" s="276" t="s">
        <v>601</v>
      </c>
      <c r="B14855" s="94" t="str">
        <f>Ubicación</f>
        <v>DEPARTAMENTO SARMIENTO</v>
      </c>
      <c r="C14855" s="94"/>
      <c r="D14855" s="101"/>
      <c r="E14855" s="102"/>
      <c r="F14855" s="103"/>
      <c r="G14855" s="277"/>
    </row>
    <row r="14856" spans="1:7" ht="24" customHeight="1" x14ac:dyDescent="0.2">
      <c r="A14856" s="276" t="s">
        <v>39</v>
      </c>
      <c r="B14856" s="104" t="str">
        <f>IFERROR(VALUE(LEFT(B14857,FIND(".",B14857)-1)),"")</f>
        <v/>
      </c>
      <c r="C14856" s="95" t="str">
        <f>IFERROR(VLOOKUP(B14856,Tabla_CyP,2,FALSE),"")</f>
        <v/>
      </c>
      <c r="D14856" s="95"/>
      <c r="E14856" s="102"/>
      <c r="F14856" s="103"/>
      <c r="G14856" s="277"/>
    </row>
    <row r="14857" spans="1:7" ht="24" customHeight="1" x14ac:dyDescent="0.2">
      <c r="A14857" s="276" t="s">
        <v>25</v>
      </c>
      <c r="B14857" s="105" t="str">
        <f>IFERROR(VLOOKUP(COUNTIF($A$1:A14857,"ANALISIS DE PRECIOS"),Tabla_NumeroItem,2,FALSE),"")</f>
        <v/>
      </c>
      <c r="C14857" s="95" t="str">
        <f>IFERROR(VLOOKUP(B14857,Tabla_CyP,2,FALSE),"")</f>
        <v/>
      </c>
      <c r="D14857" s="101"/>
      <c r="E14857" s="102"/>
      <c r="F14857" s="100" t="s">
        <v>26</v>
      </c>
      <c r="G14857" s="278" t="str">
        <f>IFERROR(VLOOKUP(B14857,Tabla_CyP,4,FALSE),"")</f>
        <v/>
      </c>
    </row>
    <row r="14858" spans="1:7" ht="24" customHeight="1" x14ac:dyDescent="0.2">
      <c r="A14858" s="276"/>
      <c r="B14858" s="94"/>
      <c r="C14858" s="95"/>
      <c r="D14858" s="101"/>
      <c r="E14858" s="102"/>
      <c r="F14858" s="103"/>
      <c r="G14858" s="277"/>
    </row>
    <row r="14859" spans="1:7" ht="24" customHeight="1" x14ac:dyDescent="0.2">
      <c r="A14859" s="378" t="s">
        <v>507</v>
      </c>
      <c r="B14859" s="379"/>
      <c r="C14859" s="380" t="s">
        <v>0</v>
      </c>
      <c r="D14859" s="380" t="s">
        <v>27</v>
      </c>
      <c r="E14859" s="386" t="s">
        <v>28</v>
      </c>
      <c r="F14859" s="388" t="s">
        <v>29</v>
      </c>
      <c r="G14859" s="388" t="s">
        <v>30</v>
      </c>
    </row>
    <row r="14860" spans="1:7" ht="24" customHeight="1" x14ac:dyDescent="0.2">
      <c r="A14860" s="106" t="s">
        <v>508</v>
      </c>
      <c r="B14860" s="106" t="s">
        <v>509</v>
      </c>
      <c r="C14860" s="381"/>
      <c r="D14860" s="381"/>
      <c r="E14860" s="387"/>
      <c r="F14860" s="389"/>
      <c r="G14860" s="389"/>
    </row>
    <row r="14861" spans="1:7" ht="24" customHeight="1" x14ac:dyDescent="0.2">
      <c r="A14861" s="279"/>
      <c r="B14861" s="108"/>
      <c r="C14861" s="267" t="s">
        <v>604</v>
      </c>
      <c r="D14861" s="109"/>
      <c r="E14861" s="110"/>
      <c r="F14861" s="111"/>
      <c r="G14861" s="280"/>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1">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1">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81">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81">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81">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81">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81">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81">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81">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81">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81">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81">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81">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81">
        <f t="shared" si="4460"/>
        <v>0</v>
      </c>
    </row>
    <row r="14876" spans="1:7" ht="24" customHeight="1" x14ac:dyDescent="0.2">
      <c r="A14876" s="282"/>
      <c r="B14876" s="95"/>
      <c r="C14876" s="95"/>
      <c r="D14876" s="101"/>
      <c r="E14876" s="102"/>
      <c r="F14876" s="268" t="s">
        <v>31</v>
      </c>
      <c r="G14876" s="283">
        <f>SUBTOTAL(9,G14862:G14875)</f>
        <v>0</v>
      </c>
    </row>
    <row r="14877" spans="1:7" ht="24" customHeight="1" x14ac:dyDescent="0.2">
      <c r="A14877" s="282"/>
      <c r="B14877" s="95"/>
      <c r="C14877" s="266" t="s">
        <v>605</v>
      </c>
      <c r="D14877" s="101"/>
      <c r="E14877" s="102"/>
      <c r="F14877" s="103"/>
      <c r="G14877" s="284"/>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1">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81">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81">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81">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81">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81">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81">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81">
        <f t="shared" si="4465"/>
        <v>0</v>
      </c>
    </row>
    <row r="14886" spans="1:7" ht="24" customHeight="1" x14ac:dyDescent="0.2">
      <c r="A14886" s="282"/>
      <c r="B14886" s="95"/>
      <c r="C14886" s="95"/>
      <c r="D14886" s="101"/>
      <c r="E14886" s="102"/>
      <c r="F14886" s="268" t="s">
        <v>32</v>
      </c>
      <c r="G14886" s="283">
        <f>SUBTOTAL(9,G14878:G14885)</f>
        <v>0</v>
      </c>
    </row>
    <row r="14887" spans="1:7" ht="24" customHeight="1" x14ac:dyDescent="0.2">
      <c r="A14887" s="282"/>
      <c r="B14887" s="95"/>
      <c r="C14887" s="266" t="s">
        <v>606</v>
      </c>
      <c r="D14887" s="101"/>
      <c r="E14887" s="102"/>
      <c r="F14887" s="103"/>
      <c r="G14887" s="284"/>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1">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81">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81">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81">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81">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81">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81">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81">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81">
        <f t="shared" si="4470"/>
        <v>0</v>
      </c>
    </row>
    <row r="14897" spans="1:7" ht="24" customHeight="1" x14ac:dyDescent="0.2">
      <c r="A14897" s="285"/>
      <c r="B14897" s="101"/>
      <c r="C14897" s="95"/>
      <c r="D14897" s="101"/>
      <c r="E14897" s="102"/>
      <c r="F14897" s="268" t="s">
        <v>33</v>
      </c>
      <c r="G14897" s="283">
        <f>SUBTOTAL(9,G14888:G14896)</f>
        <v>0</v>
      </c>
    </row>
    <row r="14898" spans="1:7" ht="24" customHeight="1" x14ac:dyDescent="0.2">
      <c r="A14898" s="286"/>
      <c r="B14898" s="101"/>
      <c r="C14898" s="95"/>
      <c r="D14898" s="101"/>
      <c r="E14898" s="102"/>
      <c r="F14898" s="103"/>
      <c r="G14898" s="284"/>
    </row>
    <row r="14899" spans="1:7" ht="24" customHeight="1" x14ac:dyDescent="0.2">
      <c r="A14899" s="287" t="str">
        <f>B14857</f>
        <v/>
      </c>
      <c r="B14899" s="288" t="str">
        <f>C14857</f>
        <v/>
      </c>
      <c r="C14899" s="109"/>
      <c r="D14899" s="109" t="s">
        <v>34</v>
      </c>
      <c r="E14899" s="110"/>
      <c r="F14899" s="290" t="s">
        <v>35</v>
      </c>
      <c r="G14899" s="289">
        <f>SUBTOTAL(9,G14862:G14898)</f>
        <v>0</v>
      </c>
    </row>
    <row r="14901" spans="1:7" ht="24" customHeight="1" x14ac:dyDescent="0.2">
      <c r="A14901" s="269" t="s">
        <v>37</v>
      </c>
      <c r="B14901" s="270"/>
      <c r="C14901" s="270"/>
      <c r="D14901" s="270"/>
      <c r="E14901" s="270"/>
      <c r="F14901" s="270"/>
      <c r="G14901" s="271"/>
    </row>
    <row r="14902" spans="1:7" ht="24" customHeight="1" x14ac:dyDescent="0.2">
      <c r="A14902" s="272" t="s">
        <v>602</v>
      </c>
      <c r="B14902" s="97" t="str">
        <f>Comitente</f>
        <v>CA.ME. SAN JUAN SOCIEDAD DEL ESTADO</v>
      </c>
      <c r="C14902" s="92"/>
      <c r="D14902" s="98"/>
      <c r="E14902" s="98"/>
      <c r="F14902" s="99"/>
      <c r="G14902" s="273"/>
    </row>
    <row r="14903" spans="1:7" ht="24" customHeight="1" x14ac:dyDescent="0.2">
      <c r="A14903" s="272" t="s">
        <v>603</v>
      </c>
      <c r="B14903" s="97">
        <f>Contratista</f>
        <v>0</v>
      </c>
      <c r="C14903" s="93"/>
      <c r="D14903" s="93"/>
      <c r="E14903" s="93"/>
      <c r="F14903" s="100"/>
      <c r="G14903" s="274"/>
    </row>
    <row r="14904" spans="1:7" ht="24" customHeight="1" x14ac:dyDescent="0.2">
      <c r="A14904" s="272" t="s">
        <v>24</v>
      </c>
      <c r="B14904" s="97" t="str">
        <f>Obra</f>
        <v>CIERRE PERIMETRAL - OBRA CIVIL Ca.Me. SAN JUAN S.E.</v>
      </c>
      <c r="C14904" s="93"/>
      <c r="D14904" s="93"/>
      <c r="E14904" s="93"/>
      <c r="F14904" s="100" t="s">
        <v>38</v>
      </c>
      <c r="G14904" s="275">
        <f>Fecha_Base</f>
        <v>44711</v>
      </c>
    </row>
    <row r="14905" spans="1:7" ht="24" customHeight="1" x14ac:dyDescent="0.2">
      <c r="A14905" s="276" t="s">
        <v>601</v>
      </c>
      <c r="B14905" s="94" t="str">
        <f>Ubicación</f>
        <v>DEPARTAMENTO SARMIENTO</v>
      </c>
      <c r="C14905" s="94"/>
      <c r="D14905" s="101"/>
      <c r="E14905" s="102"/>
      <c r="F14905" s="103"/>
      <c r="G14905" s="277"/>
    </row>
    <row r="14906" spans="1:7" ht="24" customHeight="1" x14ac:dyDescent="0.2">
      <c r="A14906" s="276" t="s">
        <v>39</v>
      </c>
      <c r="B14906" s="104" t="str">
        <f>IFERROR(VALUE(LEFT(B14907,FIND(".",B14907)-1)),"")</f>
        <v/>
      </c>
      <c r="C14906" s="95" t="str">
        <f>IFERROR(VLOOKUP(B14906,Tabla_CyP,2,FALSE),"")</f>
        <v/>
      </c>
      <c r="D14906" s="95"/>
      <c r="E14906" s="102"/>
      <c r="F14906" s="103"/>
      <c r="G14906" s="277"/>
    </row>
    <row r="14907" spans="1:7" ht="24" customHeight="1" x14ac:dyDescent="0.2">
      <c r="A14907" s="276" t="s">
        <v>25</v>
      </c>
      <c r="B14907" s="105" t="str">
        <f>IFERROR(VLOOKUP(COUNTIF($A$1:A14907,"ANALISIS DE PRECIOS"),Tabla_NumeroItem,2,FALSE),"")</f>
        <v/>
      </c>
      <c r="C14907" s="95" t="str">
        <f>IFERROR(VLOOKUP(B14907,Tabla_CyP,2,FALSE),"")</f>
        <v/>
      </c>
      <c r="D14907" s="101"/>
      <c r="E14907" s="102"/>
      <c r="F14907" s="100" t="s">
        <v>26</v>
      </c>
      <c r="G14907" s="278" t="str">
        <f>IFERROR(VLOOKUP(B14907,Tabla_CyP,4,FALSE),"")</f>
        <v/>
      </c>
    </row>
    <row r="14908" spans="1:7" ht="24" customHeight="1" x14ac:dyDescent="0.2">
      <c r="A14908" s="276"/>
      <c r="B14908" s="94"/>
      <c r="C14908" s="95"/>
      <c r="D14908" s="101"/>
      <c r="E14908" s="102"/>
      <c r="F14908" s="103"/>
      <c r="G14908" s="277"/>
    </row>
    <row r="14909" spans="1:7" ht="24" customHeight="1" x14ac:dyDescent="0.2">
      <c r="A14909" s="378" t="s">
        <v>507</v>
      </c>
      <c r="B14909" s="379"/>
      <c r="C14909" s="380" t="s">
        <v>0</v>
      </c>
      <c r="D14909" s="380" t="s">
        <v>27</v>
      </c>
      <c r="E14909" s="386" t="s">
        <v>28</v>
      </c>
      <c r="F14909" s="388" t="s">
        <v>29</v>
      </c>
      <c r="G14909" s="388" t="s">
        <v>30</v>
      </c>
    </row>
    <row r="14910" spans="1:7" ht="24" customHeight="1" x14ac:dyDescent="0.2">
      <c r="A14910" s="106" t="s">
        <v>508</v>
      </c>
      <c r="B14910" s="106" t="s">
        <v>509</v>
      </c>
      <c r="C14910" s="381"/>
      <c r="D14910" s="381"/>
      <c r="E14910" s="387"/>
      <c r="F14910" s="389"/>
      <c r="G14910" s="389"/>
    </row>
    <row r="14911" spans="1:7" ht="24" customHeight="1" x14ac:dyDescent="0.2">
      <c r="A14911" s="279"/>
      <c r="B14911" s="108"/>
      <c r="C14911" s="267" t="s">
        <v>604</v>
      </c>
      <c r="D14911" s="109"/>
      <c r="E14911" s="110"/>
      <c r="F14911" s="111"/>
      <c r="G14911" s="280"/>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1">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1">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81">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81">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81">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81">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81">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81">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81">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81">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81">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81">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81">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81">
        <f t="shared" si="4475"/>
        <v>0</v>
      </c>
    </row>
    <row r="14926" spans="1:7" ht="24" customHeight="1" x14ac:dyDescent="0.2">
      <c r="A14926" s="282"/>
      <c r="B14926" s="95"/>
      <c r="C14926" s="95"/>
      <c r="D14926" s="101"/>
      <c r="E14926" s="102"/>
      <c r="F14926" s="268" t="s">
        <v>31</v>
      </c>
      <c r="G14926" s="283">
        <f>SUBTOTAL(9,G14912:G14925)</f>
        <v>0</v>
      </c>
    </row>
    <row r="14927" spans="1:7" ht="24" customHeight="1" x14ac:dyDescent="0.2">
      <c r="A14927" s="282"/>
      <c r="B14927" s="95"/>
      <c r="C14927" s="266" t="s">
        <v>605</v>
      </c>
      <c r="D14927" s="101"/>
      <c r="E14927" s="102"/>
      <c r="F14927" s="103"/>
      <c r="G14927" s="284"/>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1">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81">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81">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81">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81">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81">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81">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81">
        <f t="shared" si="4480"/>
        <v>0</v>
      </c>
    </row>
    <row r="14936" spans="1:7" ht="24" customHeight="1" x14ac:dyDescent="0.2">
      <c r="A14936" s="282"/>
      <c r="B14936" s="95"/>
      <c r="C14936" s="95"/>
      <c r="D14936" s="101"/>
      <c r="E14936" s="102"/>
      <c r="F14936" s="268" t="s">
        <v>32</v>
      </c>
      <c r="G14936" s="283">
        <f>SUBTOTAL(9,G14928:G14935)</f>
        <v>0</v>
      </c>
    </row>
    <row r="14937" spans="1:7" ht="24" customHeight="1" x14ac:dyDescent="0.2">
      <c r="A14937" s="282"/>
      <c r="B14937" s="95"/>
      <c r="C14937" s="266" t="s">
        <v>606</v>
      </c>
      <c r="D14937" s="101"/>
      <c r="E14937" s="102"/>
      <c r="F14937" s="103"/>
      <c r="G14937" s="284"/>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1">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81">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81">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81">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81">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81">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81">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81">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81">
        <f t="shared" si="4485"/>
        <v>0</v>
      </c>
    </row>
    <row r="14947" spans="1:7" ht="24" customHeight="1" x14ac:dyDescent="0.2">
      <c r="A14947" s="285"/>
      <c r="B14947" s="101"/>
      <c r="C14947" s="95"/>
      <c r="D14947" s="101"/>
      <c r="E14947" s="102"/>
      <c r="F14947" s="268" t="s">
        <v>33</v>
      </c>
      <c r="G14947" s="283">
        <f>SUBTOTAL(9,G14938:G14946)</f>
        <v>0</v>
      </c>
    </row>
    <row r="14948" spans="1:7" ht="24" customHeight="1" x14ac:dyDescent="0.2">
      <c r="A14948" s="286"/>
      <c r="B14948" s="101"/>
      <c r="C14948" s="95"/>
      <c r="D14948" s="101"/>
      <c r="E14948" s="102"/>
      <c r="F14948" s="103"/>
      <c r="G14948" s="284"/>
    </row>
    <row r="14949" spans="1:7" ht="24" customHeight="1" x14ac:dyDescent="0.2">
      <c r="A14949" s="287" t="str">
        <f>B14907</f>
        <v/>
      </c>
      <c r="B14949" s="288" t="str">
        <f>C14907</f>
        <v/>
      </c>
      <c r="C14949" s="109"/>
      <c r="D14949" s="109" t="s">
        <v>34</v>
      </c>
      <c r="E14949" s="110"/>
      <c r="F14949" s="290" t="s">
        <v>35</v>
      </c>
      <c r="G14949" s="289">
        <f>SUBTOTAL(9,G14912:G14948)</f>
        <v>0</v>
      </c>
    </row>
    <row r="14951" spans="1:7" ht="24" customHeight="1" x14ac:dyDescent="0.2">
      <c r="A14951" s="269" t="s">
        <v>37</v>
      </c>
      <c r="B14951" s="270"/>
      <c r="C14951" s="270"/>
      <c r="D14951" s="270"/>
      <c r="E14951" s="270"/>
      <c r="F14951" s="270"/>
      <c r="G14951" s="271"/>
    </row>
    <row r="14952" spans="1:7" ht="24" customHeight="1" x14ac:dyDescent="0.2">
      <c r="A14952" s="272" t="s">
        <v>602</v>
      </c>
      <c r="B14952" s="97" t="str">
        <f>Comitente</f>
        <v>CA.ME. SAN JUAN SOCIEDAD DEL ESTADO</v>
      </c>
      <c r="C14952" s="92"/>
      <c r="D14952" s="98"/>
      <c r="E14952" s="98"/>
      <c r="F14952" s="99"/>
      <c r="G14952" s="273"/>
    </row>
    <row r="14953" spans="1:7" ht="24" customHeight="1" x14ac:dyDescent="0.2">
      <c r="A14953" s="272" t="s">
        <v>603</v>
      </c>
      <c r="B14953" s="97">
        <f>Contratista</f>
        <v>0</v>
      </c>
      <c r="C14953" s="93"/>
      <c r="D14953" s="93"/>
      <c r="E14953" s="93"/>
      <c r="F14953" s="100"/>
      <c r="G14953" s="274"/>
    </row>
    <row r="14954" spans="1:7" ht="24" customHeight="1" x14ac:dyDescent="0.2">
      <c r="A14954" s="272" t="s">
        <v>24</v>
      </c>
      <c r="B14954" s="97" t="str">
        <f>Obra</f>
        <v>CIERRE PERIMETRAL - OBRA CIVIL Ca.Me. SAN JUAN S.E.</v>
      </c>
      <c r="C14954" s="93"/>
      <c r="D14954" s="93"/>
      <c r="E14954" s="93"/>
      <c r="F14954" s="100" t="s">
        <v>38</v>
      </c>
      <c r="G14954" s="275">
        <f>Fecha_Base</f>
        <v>44711</v>
      </c>
    </row>
    <row r="14955" spans="1:7" ht="24" customHeight="1" x14ac:dyDescent="0.2">
      <c r="A14955" s="276" t="s">
        <v>601</v>
      </c>
      <c r="B14955" s="94" t="str">
        <f>Ubicación</f>
        <v>DEPARTAMENTO SARMIENTO</v>
      </c>
      <c r="C14955" s="94"/>
      <c r="D14955" s="101"/>
      <c r="E14955" s="102"/>
      <c r="F14955" s="103"/>
      <c r="G14955" s="277"/>
    </row>
    <row r="14956" spans="1:7" ht="24" customHeight="1" x14ac:dyDescent="0.2">
      <c r="A14956" s="276" t="s">
        <v>39</v>
      </c>
      <c r="B14956" s="104" t="str">
        <f>IFERROR(VALUE(LEFT(B14957,FIND(".",B14957)-1)),"")</f>
        <v/>
      </c>
      <c r="C14956" s="95" t="str">
        <f>IFERROR(VLOOKUP(B14956,Tabla_CyP,2,FALSE),"")</f>
        <v/>
      </c>
      <c r="D14956" s="95"/>
      <c r="E14956" s="102"/>
      <c r="F14956" s="103"/>
      <c r="G14956" s="277"/>
    </row>
    <row r="14957" spans="1:7" ht="24" customHeight="1" x14ac:dyDescent="0.2">
      <c r="A14957" s="276" t="s">
        <v>25</v>
      </c>
      <c r="B14957" s="105" t="str">
        <f>IFERROR(VLOOKUP(COUNTIF($A$1:A14957,"ANALISIS DE PRECIOS"),Tabla_NumeroItem,2,FALSE),"")</f>
        <v/>
      </c>
      <c r="C14957" s="95" t="str">
        <f>IFERROR(VLOOKUP(B14957,Tabla_CyP,2,FALSE),"")</f>
        <v/>
      </c>
      <c r="D14957" s="101"/>
      <c r="E14957" s="102"/>
      <c r="F14957" s="100" t="s">
        <v>26</v>
      </c>
      <c r="G14957" s="278" t="str">
        <f>IFERROR(VLOOKUP(B14957,Tabla_CyP,4,FALSE),"")</f>
        <v/>
      </c>
    </row>
    <row r="14958" spans="1:7" ht="24" customHeight="1" x14ac:dyDescent="0.2">
      <c r="A14958" s="276"/>
      <c r="B14958" s="94"/>
      <c r="C14958" s="95"/>
      <c r="D14958" s="101"/>
      <c r="E14958" s="102"/>
      <c r="F14958" s="103"/>
      <c r="G14958" s="277"/>
    </row>
    <row r="14959" spans="1:7" ht="24" customHeight="1" x14ac:dyDescent="0.2">
      <c r="A14959" s="378" t="s">
        <v>507</v>
      </c>
      <c r="B14959" s="379"/>
      <c r="C14959" s="380" t="s">
        <v>0</v>
      </c>
      <c r="D14959" s="380" t="s">
        <v>27</v>
      </c>
      <c r="E14959" s="386" t="s">
        <v>28</v>
      </c>
      <c r="F14959" s="388" t="s">
        <v>29</v>
      </c>
      <c r="G14959" s="388" t="s">
        <v>30</v>
      </c>
    </row>
    <row r="14960" spans="1:7" ht="24" customHeight="1" x14ac:dyDescent="0.2">
      <c r="A14960" s="106" t="s">
        <v>508</v>
      </c>
      <c r="B14960" s="106" t="s">
        <v>509</v>
      </c>
      <c r="C14960" s="381"/>
      <c r="D14960" s="381"/>
      <c r="E14960" s="387"/>
      <c r="F14960" s="389"/>
      <c r="G14960" s="389"/>
    </row>
    <row r="14961" spans="1:7" ht="24" customHeight="1" x14ac:dyDescent="0.2">
      <c r="A14961" s="279"/>
      <c r="B14961" s="108"/>
      <c r="C14961" s="267" t="s">
        <v>604</v>
      </c>
      <c r="D14961" s="109"/>
      <c r="E14961" s="110"/>
      <c r="F14961" s="111"/>
      <c r="G14961" s="280"/>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1">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1">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81">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81">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81">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81">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81">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81">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81">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81">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81">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81">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81">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81">
        <f t="shared" si="4490"/>
        <v>0</v>
      </c>
    </row>
    <row r="14976" spans="1:7" ht="24" customHeight="1" x14ac:dyDescent="0.2">
      <c r="A14976" s="282"/>
      <c r="B14976" s="95"/>
      <c r="C14976" s="95"/>
      <c r="D14976" s="101"/>
      <c r="E14976" s="102"/>
      <c r="F14976" s="268" t="s">
        <v>31</v>
      </c>
      <c r="G14976" s="283">
        <f>SUBTOTAL(9,G14962:G14975)</f>
        <v>0</v>
      </c>
    </row>
    <row r="14977" spans="1:7" ht="24" customHeight="1" x14ac:dyDescent="0.2">
      <c r="A14977" s="282"/>
      <c r="B14977" s="95"/>
      <c r="C14977" s="266" t="s">
        <v>605</v>
      </c>
      <c r="D14977" s="101"/>
      <c r="E14977" s="102"/>
      <c r="F14977" s="103"/>
      <c r="G14977" s="284"/>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1">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81">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81">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81">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81">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81">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81">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81">
        <f t="shared" si="4495"/>
        <v>0</v>
      </c>
    </row>
    <row r="14986" spans="1:7" ht="24" customHeight="1" x14ac:dyDescent="0.2">
      <c r="A14986" s="282"/>
      <c r="B14986" s="95"/>
      <c r="C14986" s="95"/>
      <c r="D14986" s="101"/>
      <c r="E14986" s="102"/>
      <c r="F14986" s="268" t="s">
        <v>32</v>
      </c>
      <c r="G14986" s="283">
        <f>SUBTOTAL(9,G14978:G14985)</f>
        <v>0</v>
      </c>
    </row>
    <row r="14987" spans="1:7" ht="24" customHeight="1" x14ac:dyDescent="0.2">
      <c r="A14987" s="282"/>
      <c r="B14987" s="95"/>
      <c r="C14987" s="266" t="s">
        <v>606</v>
      </c>
      <c r="D14987" s="101"/>
      <c r="E14987" s="102"/>
      <c r="F14987" s="103"/>
      <c r="G14987" s="284"/>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1">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81">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81">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81">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81">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81">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81">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81">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81">
        <f t="shared" si="4500"/>
        <v>0</v>
      </c>
    </row>
    <row r="14997" spans="1:7" ht="24" customHeight="1" x14ac:dyDescent="0.2">
      <c r="A14997" s="285"/>
      <c r="B14997" s="101"/>
      <c r="C14997" s="95"/>
      <c r="D14997" s="101"/>
      <c r="E14997" s="102"/>
      <c r="F14997" s="268" t="s">
        <v>33</v>
      </c>
      <c r="G14997" s="283">
        <f>SUBTOTAL(9,G14988:G14996)</f>
        <v>0</v>
      </c>
    </row>
    <row r="14998" spans="1:7" ht="24" customHeight="1" x14ac:dyDescent="0.2">
      <c r="A14998" s="286"/>
      <c r="B14998" s="101"/>
      <c r="C14998" s="95"/>
      <c r="D14998" s="101"/>
      <c r="E14998" s="102"/>
      <c r="F14998" s="103"/>
      <c r="G14998" s="284"/>
    </row>
    <row r="14999" spans="1:7" ht="24" customHeight="1" x14ac:dyDescent="0.2">
      <c r="A14999" s="287" t="str">
        <f>B14957</f>
        <v/>
      </c>
      <c r="B14999" s="288" t="str">
        <f>C14957</f>
        <v/>
      </c>
      <c r="C14999" s="109"/>
      <c r="D14999" s="109" t="s">
        <v>34</v>
      </c>
      <c r="E14999" s="110"/>
      <c r="F14999" s="290" t="s">
        <v>35</v>
      </c>
      <c r="G14999" s="289">
        <f>SUBTOTAL(9,G14962:G14998)</f>
        <v>0</v>
      </c>
    </row>
  </sheetData>
  <sheetProtection password="D3AC" sheet="1" objects="1" scenarios="1" formatCells="0" insertRows="0" deleteRows="0" selectLockedCells="1"/>
  <mergeCells count="1908">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222"/>
  <sheetViews>
    <sheetView showZeros="0" view="pageBreakPreview" zoomScale="90" zoomScaleNormal="100" zoomScaleSheetLayoutView="90" workbookViewId="0">
      <selection activeCell="N15" sqref="N15"/>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19" customWidth="1"/>
    <col min="31" max="79" width="11.42578125" style="119"/>
    <col min="80" max="16384" width="11.42578125" style="9"/>
  </cols>
  <sheetData>
    <row r="1" spans="1:79" s="5" customFormat="1" ht="20.100000000000001" customHeight="1" x14ac:dyDescent="0.2">
      <c r="A1" s="3" t="s">
        <v>11</v>
      </c>
      <c r="B1" s="3"/>
      <c r="C1" s="3" t="str">
        <f>Comitente</f>
        <v>CA.ME. SAN JUAN SOCIEDAD DEL ESTADO</v>
      </c>
      <c r="D1" s="4"/>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row>
    <row r="2" spans="1:79" s="6" customFormat="1" ht="20.100000000000001" customHeight="1" x14ac:dyDescent="0.2">
      <c r="A2" s="13" t="s">
        <v>12</v>
      </c>
      <c r="B2" s="13"/>
      <c r="C2" s="13" t="str">
        <f>Obra</f>
        <v>CIERRE PERIMETRAL - OBRA CIVIL Ca.Me. SAN JUAN S.E.</v>
      </c>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row>
    <row r="3" spans="1:79" s="6" customFormat="1" ht="20.100000000000001" customHeight="1" x14ac:dyDescent="0.2">
      <c r="A3" s="13" t="s">
        <v>16</v>
      </c>
      <c r="B3" s="13"/>
      <c r="C3" s="13" t="str">
        <f>Ubicación</f>
        <v>DEPARTAMENTO SARMIENTO</v>
      </c>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row>
    <row r="4" spans="1:79" s="6" customFormat="1" ht="20.100000000000001" customHeight="1" x14ac:dyDescent="0.2">
      <c r="A4" s="13" t="s">
        <v>15</v>
      </c>
      <c r="B4" s="14"/>
      <c r="C4" s="317">
        <f>Licitación_N°</f>
        <v>0</v>
      </c>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row>
    <row r="5" spans="1:79" s="6" customFormat="1" ht="20.100000000000001" customHeight="1" x14ac:dyDescent="0.2">
      <c r="A5" s="13" t="s">
        <v>17</v>
      </c>
      <c r="B5" s="14"/>
      <c r="C5" s="318">
        <f>Plazo_Obra</f>
        <v>90</v>
      </c>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row>
    <row r="6" spans="1:79" s="6" customFormat="1" ht="20.100000000000001" customHeight="1" x14ac:dyDescent="0.2">
      <c r="A6" s="13" t="s">
        <v>13</v>
      </c>
      <c r="B6" s="13"/>
      <c r="C6" s="13">
        <f>Contratista</f>
        <v>0</v>
      </c>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row>
    <row r="7" spans="1:79" s="2" customFormat="1" ht="20.100000000000001" customHeight="1" x14ac:dyDescent="0.2">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row>
    <row r="8" spans="1:79" s="2" customFormat="1" ht="20.100000000000001" customHeight="1" x14ac:dyDescent="0.2">
      <c r="A8" s="392" t="s">
        <v>45</v>
      </c>
      <c r="B8" s="393"/>
      <c r="C8" s="393"/>
      <c r="D8" s="394"/>
      <c r="E8" s="8"/>
      <c r="F8" s="8"/>
      <c r="G8" s="8"/>
      <c r="H8" s="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row>
    <row r="10" spans="1:79" ht="20.100000000000001" customHeight="1" x14ac:dyDescent="0.2">
      <c r="A10" s="397" t="s">
        <v>951</v>
      </c>
      <c r="B10" s="395" t="s">
        <v>0</v>
      </c>
      <c r="C10" s="395"/>
      <c r="D10" s="398" t="s">
        <v>14</v>
      </c>
      <c r="E10" s="52"/>
      <c r="F10" s="395" t="s">
        <v>20</v>
      </c>
      <c r="G10" s="395"/>
      <c r="H10" s="395"/>
      <c r="I10" s="17"/>
      <c r="J10" s="396" t="s">
        <v>19</v>
      </c>
    </row>
    <row r="11" spans="1:79" ht="20.100000000000001" customHeight="1" x14ac:dyDescent="0.2">
      <c r="A11" s="397"/>
      <c r="B11" s="395"/>
      <c r="C11" s="395"/>
      <c r="D11" s="398"/>
      <c r="E11" s="52">
        <v>0</v>
      </c>
      <c r="F11" s="26">
        <v>1</v>
      </c>
      <c r="G11" s="26">
        <v>2</v>
      </c>
      <c r="H11" s="26">
        <v>3</v>
      </c>
      <c r="I11" s="18"/>
      <c r="J11" s="396"/>
    </row>
    <row r="12" spans="1:79" ht="20.100000000000001" customHeight="1" x14ac:dyDescent="0.2">
      <c r="A12" s="27"/>
      <c r="B12" s="57"/>
      <c r="C12" s="57"/>
      <c r="D12" s="58"/>
      <c r="E12" s="52"/>
      <c r="F12" s="28"/>
      <c r="G12" s="64"/>
      <c r="H12" s="64"/>
      <c r="I12" s="18"/>
      <c r="J12" s="88"/>
    </row>
    <row r="13" spans="1:79" ht="24.95" customHeight="1" x14ac:dyDescent="0.2">
      <c r="A13" s="348">
        <f>CyP!A18</f>
        <v>1</v>
      </c>
      <c r="B13" s="401" t="str">
        <f t="shared" ref="B13:B44" si="0">IFERROR(VLOOKUP(A13,Tabla_CyP,2,FALSE),"")</f>
        <v>TRABAJOS PRELIMINARES</v>
      </c>
      <c r="C13" s="402"/>
      <c r="D13" s="15">
        <f t="shared" ref="D13:D73" si="1">IFERROR(VLOOKUP(A13,Tabla_CyP,9,FALSE),0)</f>
        <v>0</v>
      </c>
      <c r="E13" s="30"/>
      <c r="F13" s="114"/>
      <c r="G13" s="114"/>
      <c r="H13" s="114"/>
      <c r="I13" s="19"/>
      <c r="J13" s="20">
        <f>SUM(F13:H13)</f>
        <v>0</v>
      </c>
    </row>
    <row r="14" spans="1:79" ht="24.95" customHeight="1" x14ac:dyDescent="0.2">
      <c r="A14" s="339" t="str">
        <f>CyP!A19</f>
        <v>1.1</v>
      </c>
      <c r="B14" s="399" t="str">
        <f t="shared" si="0"/>
        <v>Limpieza de Terreno y Desmonte</v>
      </c>
      <c r="C14" s="400"/>
      <c r="D14" s="15">
        <f t="shared" si="1"/>
        <v>0</v>
      </c>
      <c r="E14" s="53"/>
      <c r="F14" s="114"/>
      <c r="G14" s="114"/>
      <c r="H14" s="114"/>
      <c r="I14" s="21"/>
      <c r="J14" s="20">
        <f>SUM(F14:H14)</f>
        <v>0</v>
      </c>
    </row>
    <row r="15" spans="1:79" ht="24.95" customHeight="1" x14ac:dyDescent="0.2">
      <c r="A15" s="339" t="str">
        <f>CyP!A20</f>
        <v>1.2</v>
      </c>
      <c r="B15" s="399" t="str">
        <f t="shared" si="0"/>
        <v>Replanteo</v>
      </c>
      <c r="C15" s="400"/>
      <c r="D15" s="15">
        <f t="shared" si="1"/>
        <v>0</v>
      </c>
      <c r="E15" s="53"/>
      <c r="F15" s="114"/>
      <c r="G15" s="114"/>
      <c r="H15" s="114"/>
      <c r="I15" s="21"/>
      <c r="J15" s="20">
        <f>SUM(F15:H15)</f>
        <v>0</v>
      </c>
    </row>
    <row r="16" spans="1:79" ht="24.95" customHeight="1" x14ac:dyDescent="0.2">
      <c r="A16" s="348">
        <f>CyP!A21</f>
        <v>2</v>
      </c>
      <c r="B16" s="401" t="str">
        <f t="shared" si="0"/>
        <v>MOVIMIENTOS DE SUELOS</v>
      </c>
      <c r="C16" s="402"/>
      <c r="D16" s="15">
        <f t="shared" si="1"/>
        <v>0</v>
      </c>
      <c r="E16" s="53"/>
      <c r="F16" s="114"/>
      <c r="G16" s="114"/>
      <c r="H16" s="114"/>
      <c r="I16" s="21"/>
      <c r="J16" s="20">
        <f>SUM(F16:H16)</f>
        <v>0</v>
      </c>
    </row>
    <row r="17" spans="1:10" ht="24.95" customHeight="1" x14ac:dyDescent="0.2">
      <c r="A17" s="339" t="str">
        <f>CyP!A22</f>
        <v>2.1</v>
      </c>
      <c r="B17" s="399" t="str">
        <f t="shared" si="0"/>
        <v>Excavación para Fundaciones</v>
      </c>
      <c r="C17" s="400"/>
      <c r="D17" s="15">
        <f t="shared" si="1"/>
        <v>0</v>
      </c>
      <c r="E17" s="53"/>
      <c r="F17" s="114"/>
      <c r="G17" s="114"/>
      <c r="H17" s="114"/>
      <c r="I17" s="21"/>
      <c r="J17" s="20">
        <f>SUM(F17:H17)</f>
        <v>0</v>
      </c>
    </row>
    <row r="18" spans="1:10" ht="24.95" customHeight="1" x14ac:dyDescent="0.2">
      <c r="A18" s="352">
        <f>CyP!A23</f>
        <v>3</v>
      </c>
      <c r="B18" s="401" t="str">
        <f t="shared" si="0"/>
        <v>ESTRUCTURAS RESISTENTES</v>
      </c>
      <c r="C18" s="402"/>
      <c r="D18" s="15">
        <f t="shared" si="1"/>
        <v>0</v>
      </c>
      <c r="E18" s="53"/>
      <c r="F18" s="114"/>
      <c r="G18" s="114"/>
      <c r="H18" s="114"/>
      <c r="I18" s="21"/>
      <c r="J18" s="20">
        <f>SUM(F18:H18)</f>
        <v>0</v>
      </c>
    </row>
    <row r="19" spans="1:10" ht="24.95" customHeight="1" x14ac:dyDescent="0.2">
      <c r="A19" s="352" t="str">
        <f>CyP!A24</f>
        <v>3.1</v>
      </c>
      <c r="B19" s="401" t="str">
        <f t="shared" si="0"/>
        <v>HORMIGON SIMPLE NO ESTRUCTURAL</v>
      </c>
      <c r="C19" s="402"/>
      <c r="D19" s="15">
        <f t="shared" si="1"/>
        <v>0</v>
      </c>
      <c r="E19" s="53"/>
      <c r="F19" s="114"/>
      <c r="G19" s="114"/>
      <c r="H19" s="114"/>
      <c r="I19" s="21"/>
      <c r="J19" s="20">
        <f>SUM(F19:H19)</f>
        <v>0</v>
      </c>
    </row>
    <row r="20" spans="1:10" ht="24.95" customHeight="1" x14ac:dyDescent="0.2">
      <c r="A20" s="339" t="str">
        <f>CyP!A25</f>
        <v>3.1.1</v>
      </c>
      <c r="B20" s="399" t="str">
        <f t="shared" si="0"/>
        <v>Hormigón de Limpieza</v>
      </c>
      <c r="C20" s="400"/>
      <c r="D20" s="15">
        <f t="shared" si="1"/>
        <v>0</v>
      </c>
      <c r="E20" s="53"/>
      <c r="F20" s="114"/>
      <c r="G20" s="114"/>
      <c r="H20" s="114"/>
      <c r="I20" s="21"/>
      <c r="J20" s="20">
        <f>SUM(F20:H20)</f>
        <v>0</v>
      </c>
    </row>
    <row r="21" spans="1:10" ht="24.95" customHeight="1" x14ac:dyDescent="0.2">
      <c r="A21" s="352" t="str">
        <f>CyP!A26</f>
        <v>3.2</v>
      </c>
      <c r="B21" s="401" t="str">
        <f t="shared" si="0"/>
        <v xml:space="preserve">HORMIGÓN ARMADO </v>
      </c>
      <c r="C21" s="402"/>
      <c r="D21" s="15">
        <f t="shared" si="1"/>
        <v>0</v>
      </c>
      <c r="E21" s="53"/>
      <c r="F21" s="114"/>
      <c r="G21" s="114"/>
      <c r="H21" s="114"/>
      <c r="I21" s="21"/>
      <c r="J21" s="20">
        <f>SUM(F21:H21)</f>
        <v>0</v>
      </c>
    </row>
    <row r="22" spans="1:10" ht="24.95" customHeight="1" x14ac:dyDescent="0.2">
      <c r="A22" s="339" t="str">
        <f>CyP!A27</f>
        <v>3.2.1</v>
      </c>
      <c r="B22" s="399" t="str">
        <f t="shared" si="0"/>
        <v>Bases para Postes de Hormigón Armado premoldeado</v>
      </c>
      <c r="C22" s="400"/>
      <c r="D22" s="15">
        <f t="shared" si="1"/>
        <v>0</v>
      </c>
      <c r="E22" s="53"/>
      <c r="F22" s="114"/>
      <c r="G22" s="114"/>
      <c r="H22" s="114"/>
      <c r="I22" s="21"/>
      <c r="J22" s="20">
        <f>SUM(F22:H22)</f>
        <v>0</v>
      </c>
    </row>
    <row r="23" spans="1:10" ht="24.95" customHeight="1" x14ac:dyDescent="0.2">
      <c r="A23" s="339" t="str">
        <f>CyP!A28</f>
        <v>3.2.2</v>
      </c>
      <c r="B23" s="399" t="str">
        <f t="shared" si="0"/>
        <v>Vigas de Fundación</v>
      </c>
      <c r="C23" s="400"/>
      <c r="D23" s="15">
        <f t="shared" si="1"/>
        <v>0</v>
      </c>
      <c r="E23" s="53"/>
      <c r="F23" s="114"/>
      <c r="G23" s="114"/>
      <c r="H23" s="114"/>
      <c r="I23" s="21"/>
      <c r="J23" s="20">
        <f>SUM(F23:H23)</f>
        <v>0</v>
      </c>
    </row>
    <row r="24" spans="1:10" ht="24.95" customHeight="1" x14ac:dyDescent="0.2">
      <c r="A24" s="339" t="str">
        <f>CyP!A29</f>
        <v>3.2.3</v>
      </c>
      <c r="B24" s="399" t="str">
        <f t="shared" si="0"/>
        <v>Colocación de Postes de Hormigón Armado Premoldeado</v>
      </c>
      <c r="C24" s="400"/>
      <c r="D24" s="15">
        <f t="shared" si="1"/>
        <v>0</v>
      </c>
      <c r="E24" s="53"/>
      <c r="F24" s="114"/>
      <c r="G24" s="114"/>
      <c r="H24" s="114"/>
      <c r="I24" s="21"/>
      <c r="J24" s="20">
        <f>SUM(F24:H24)</f>
        <v>0</v>
      </c>
    </row>
    <row r="25" spans="1:10" ht="24.95" customHeight="1" x14ac:dyDescent="0.2">
      <c r="A25" s="339" t="str">
        <f>CyP!A30</f>
        <v>3.2.4</v>
      </c>
      <c r="B25" s="399" t="str">
        <f t="shared" si="0"/>
        <v>Colocacion de Puntales de Hormigón Armado Premoldeado</v>
      </c>
      <c r="C25" s="400"/>
      <c r="D25" s="15">
        <f t="shared" si="1"/>
        <v>0</v>
      </c>
      <c r="E25" s="53"/>
      <c r="F25" s="114"/>
      <c r="G25" s="114"/>
      <c r="H25" s="114"/>
      <c r="I25" s="21"/>
      <c r="J25" s="20">
        <f>SUM(F25:H25)</f>
        <v>0</v>
      </c>
    </row>
    <row r="26" spans="1:10" ht="24.95" customHeight="1" x14ac:dyDescent="0.2">
      <c r="A26" s="352" t="str">
        <f>CyP!A31</f>
        <v>3.3</v>
      </c>
      <c r="B26" s="401" t="str">
        <f t="shared" si="0"/>
        <v>ESTRUCTURAS METÁLICAS</v>
      </c>
      <c r="C26" s="402"/>
      <c r="D26" s="15">
        <f t="shared" si="1"/>
        <v>0</v>
      </c>
      <c r="E26" s="53"/>
      <c r="F26" s="114"/>
      <c r="G26" s="114"/>
      <c r="H26" s="114"/>
      <c r="I26" s="21"/>
      <c r="J26" s="20">
        <f>SUM(F26:H26)</f>
        <v>0</v>
      </c>
    </row>
    <row r="27" spans="1:10" ht="24.95" customHeight="1" x14ac:dyDescent="0.2">
      <c r="A27" s="339" t="str">
        <f>CyP!A32</f>
        <v>3.3.1</v>
      </c>
      <c r="B27" s="399" t="str">
        <f t="shared" si="0"/>
        <v>Colocación de Malla romboidal con Planchuelas</v>
      </c>
      <c r="C27" s="400"/>
      <c r="D27" s="15">
        <f t="shared" si="1"/>
        <v>0</v>
      </c>
      <c r="E27" s="53"/>
      <c r="F27" s="114"/>
      <c r="G27" s="114"/>
      <c r="H27" s="114"/>
      <c r="I27" s="21"/>
      <c r="J27" s="20">
        <f>SUM(F27:H27)</f>
        <v>0</v>
      </c>
    </row>
    <row r="28" spans="1:10" ht="24.95" customHeight="1" x14ac:dyDescent="0.2">
      <c r="A28" s="339" t="str">
        <f>CyP!A33</f>
        <v>3.3.2</v>
      </c>
      <c r="B28" s="399" t="str">
        <f t="shared" si="0"/>
        <v>Colocación de Tensores para Malla de Cierre</v>
      </c>
      <c r="C28" s="400"/>
      <c r="D28" s="15">
        <f t="shared" si="1"/>
        <v>0</v>
      </c>
      <c r="E28" s="53"/>
      <c r="F28" s="114"/>
      <c r="G28" s="114"/>
      <c r="H28" s="114"/>
      <c r="I28" s="21"/>
      <c r="J28" s="20">
        <f>SUM(F28:H28)</f>
        <v>0</v>
      </c>
    </row>
    <row r="29" spans="1:10" ht="24.95" customHeight="1" x14ac:dyDescent="0.2">
      <c r="A29" s="339" t="str">
        <f>CyP!A34</f>
        <v>3.3.3</v>
      </c>
      <c r="B29" s="399" t="str">
        <f t="shared" si="0"/>
        <v xml:space="preserve">Colocación de Alambres de Púa  </v>
      </c>
      <c r="C29" s="400"/>
      <c r="D29" s="15">
        <f t="shared" si="1"/>
        <v>0</v>
      </c>
      <c r="E29" s="53"/>
      <c r="F29" s="114"/>
      <c r="G29" s="114"/>
      <c r="H29" s="114"/>
      <c r="I29" s="21"/>
      <c r="J29" s="20">
        <f>SUM(F29:H29)</f>
        <v>0</v>
      </c>
    </row>
    <row r="30" spans="1:10" ht="24.95" customHeight="1" x14ac:dyDescent="0.2">
      <c r="A30" s="352">
        <f>CyP!A35</f>
        <v>4</v>
      </c>
      <c r="B30" s="401" t="str">
        <f t="shared" si="0"/>
        <v xml:space="preserve">AISLACIONES </v>
      </c>
      <c r="C30" s="402"/>
      <c r="D30" s="15">
        <f t="shared" si="1"/>
        <v>0</v>
      </c>
      <c r="E30" s="53"/>
      <c r="F30" s="114"/>
      <c r="G30" s="114"/>
      <c r="H30" s="114"/>
      <c r="I30" s="21"/>
      <c r="J30" s="20">
        <f>SUM(F30:H30)</f>
        <v>0</v>
      </c>
    </row>
    <row r="31" spans="1:10" ht="24.95" customHeight="1" x14ac:dyDescent="0.2">
      <c r="A31" s="339" t="str">
        <f>CyP!A36</f>
        <v>4.1</v>
      </c>
      <c r="B31" s="399" t="str">
        <f t="shared" si="0"/>
        <v>Aislacion contra Salitre</v>
      </c>
      <c r="C31" s="400"/>
      <c r="D31" s="15">
        <f t="shared" si="1"/>
        <v>0</v>
      </c>
      <c r="E31" s="53"/>
      <c r="F31" s="114"/>
      <c r="G31" s="114"/>
      <c r="H31" s="114"/>
      <c r="I31" s="21"/>
      <c r="J31" s="20">
        <f>SUM(F31:H31)</f>
        <v>0</v>
      </c>
    </row>
    <row r="32" spans="1:10" ht="24.95" customHeight="1" x14ac:dyDescent="0.2">
      <c r="A32" s="352">
        <f>CyP!A37</f>
        <v>5</v>
      </c>
      <c r="B32" s="401" t="str">
        <f t="shared" si="0"/>
        <v>PINTURAS</v>
      </c>
      <c r="C32" s="402"/>
      <c r="D32" s="15">
        <f t="shared" si="1"/>
        <v>0</v>
      </c>
      <c r="E32" s="53"/>
      <c r="F32" s="114"/>
      <c r="G32" s="114"/>
      <c r="H32" s="114"/>
      <c r="I32" s="21"/>
      <c r="J32" s="20">
        <f>SUM(F32:H32)</f>
        <v>0</v>
      </c>
    </row>
    <row r="33" spans="1:10" ht="24.95" customHeight="1" x14ac:dyDescent="0.2">
      <c r="A33" s="339" t="str">
        <f>CyP!A38</f>
        <v>5.1</v>
      </c>
      <c r="B33" s="399" t="str">
        <f t="shared" si="0"/>
        <v>Pintura para Estructura Metálica</v>
      </c>
      <c r="C33" s="400"/>
      <c r="D33" s="15">
        <f t="shared" si="1"/>
        <v>0</v>
      </c>
      <c r="E33" s="53"/>
      <c r="F33" s="114"/>
      <c r="G33" s="114"/>
      <c r="H33" s="114"/>
      <c r="I33" s="21"/>
      <c r="J33" s="20">
        <f>SUM(F33:H33)</f>
        <v>0</v>
      </c>
    </row>
    <row r="34" spans="1:10" ht="24.95" customHeight="1" x14ac:dyDescent="0.2">
      <c r="A34" s="352">
        <f>CyP!A39</f>
        <v>6</v>
      </c>
      <c r="B34" s="401" t="str">
        <f t="shared" si="0"/>
        <v>INSTALACIÓN SANITARIA</v>
      </c>
      <c r="C34" s="402"/>
      <c r="D34" s="15">
        <f t="shared" si="1"/>
        <v>0</v>
      </c>
      <c r="E34" s="53"/>
      <c r="F34" s="114"/>
      <c r="G34" s="114"/>
      <c r="H34" s="114"/>
      <c r="I34" s="21"/>
      <c r="J34" s="20">
        <f>SUM(F34:H34)</f>
        <v>0</v>
      </c>
    </row>
    <row r="35" spans="1:10" ht="24.95" customHeight="1" x14ac:dyDescent="0.2">
      <c r="A35" s="339">
        <f>CyP!A40</f>
        <v>6.1</v>
      </c>
      <c r="B35" s="399" t="str">
        <f t="shared" si="0"/>
        <v>Desague Pluvial</v>
      </c>
      <c r="C35" s="400"/>
      <c r="D35" s="15">
        <f t="shared" si="1"/>
        <v>0</v>
      </c>
      <c r="E35" s="53"/>
      <c r="F35" s="114"/>
      <c r="G35" s="114"/>
      <c r="H35" s="114"/>
      <c r="I35" s="21"/>
      <c r="J35" s="20">
        <f>SUM(F35:H35)</f>
        <v>0</v>
      </c>
    </row>
    <row r="36" spans="1:10" ht="24.95" customHeight="1" x14ac:dyDescent="0.2">
      <c r="A36" s="352">
        <f>CyP!A41</f>
        <v>7</v>
      </c>
      <c r="B36" s="401" t="str">
        <f t="shared" si="0"/>
        <v>LIMPIEZA  DE OBRA</v>
      </c>
      <c r="C36" s="402"/>
      <c r="D36" s="15">
        <f t="shared" si="1"/>
        <v>0</v>
      </c>
      <c r="E36" s="53"/>
      <c r="F36" s="114"/>
      <c r="G36" s="114"/>
      <c r="H36" s="114"/>
      <c r="I36" s="21"/>
      <c r="J36" s="20">
        <f>SUM(F36:H36)</f>
        <v>0</v>
      </c>
    </row>
    <row r="37" spans="1:10" ht="24.95" customHeight="1" x14ac:dyDescent="0.2">
      <c r="A37" s="339" t="str">
        <f>CyP!A42</f>
        <v>7.1</v>
      </c>
      <c r="B37" s="399" t="str">
        <f t="shared" si="0"/>
        <v xml:space="preserve">Limpieza Periódica </v>
      </c>
      <c r="C37" s="400"/>
      <c r="D37" s="15">
        <f t="shared" si="1"/>
        <v>0</v>
      </c>
      <c r="E37" s="53"/>
      <c r="F37" s="114"/>
      <c r="G37" s="114"/>
      <c r="H37" s="114"/>
      <c r="I37" s="21"/>
      <c r="J37" s="20">
        <f>SUM(F37:H37)</f>
        <v>0</v>
      </c>
    </row>
    <row r="38" spans="1:10" ht="24.95" customHeight="1" x14ac:dyDescent="0.2">
      <c r="A38" s="339" t="str">
        <f>CyP!A43</f>
        <v>7.2</v>
      </c>
      <c r="B38" s="399" t="str">
        <f t="shared" si="0"/>
        <v>Limpieza Final de Obra</v>
      </c>
      <c r="C38" s="400"/>
      <c r="D38" s="15">
        <f t="shared" si="1"/>
        <v>0</v>
      </c>
      <c r="E38" s="53"/>
      <c r="F38" s="114"/>
      <c r="G38" s="114"/>
      <c r="H38" s="114"/>
      <c r="I38" s="21"/>
      <c r="J38" s="20">
        <f>SUM(F38:H38)</f>
        <v>0</v>
      </c>
    </row>
    <row r="39" spans="1:10" ht="24.95" customHeight="1" x14ac:dyDescent="0.2">
      <c r="A39" s="339">
        <f>CyP!A44</f>
        <v>0</v>
      </c>
      <c r="B39" s="399" t="str">
        <f t="shared" si="0"/>
        <v/>
      </c>
      <c r="C39" s="400"/>
      <c r="D39" s="15">
        <f t="shared" si="1"/>
        <v>0</v>
      </c>
      <c r="E39" s="53"/>
      <c r="F39" s="114"/>
      <c r="G39" s="114"/>
      <c r="H39" s="114"/>
      <c r="I39" s="21"/>
      <c r="J39" s="20">
        <f>SUM(F39:H39)</f>
        <v>0</v>
      </c>
    </row>
    <row r="40" spans="1:10" ht="24.95" customHeight="1" x14ac:dyDescent="0.2">
      <c r="A40" s="339">
        <f>CyP!A45</f>
        <v>0</v>
      </c>
      <c r="B40" s="399" t="str">
        <f t="shared" si="0"/>
        <v/>
      </c>
      <c r="C40" s="400"/>
      <c r="D40" s="15">
        <f t="shared" si="1"/>
        <v>0</v>
      </c>
      <c r="E40" s="53"/>
      <c r="F40" s="114"/>
      <c r="G40" s="114"/>
      <c r="H40" s="114"/>
      <c r="I40" s="21"/>
      <c r="J40" s="20">
        <f>SUM(F40:H40)</f>
        <v>0</v>
      </c>
    </row>
    <row r="41" spans="1:10" ht="24.95" hidden="1" customHeight="1" x14ac:dyDescent="0.2">
      <c r="A41" s="339">
        <f>CyP!A46</f>
        <v>0</v>
      </c>
      <c r="B41" s="399" t="str">
        <f t="shared" si="0"/>
        <v/>
      </c>
      <c r="C41" s="400"/>
      <c r="D41" s="15">
        <f t="shared" si="1"/>
        <v>0</v>
      </c>
      <c r="E41" s="53"/>
      <c r="F41" s="114"/>
      <c r="G41" s="114"/>
      <c r="H41" s="114"/>
      <c r="I41" s="21"/>
      <c r="J41" s="20">
        <f>SUM(F41:H41)</f>
        <v>0</v>
      </c>
    </row>
    <row r="42" spans="1:10" ht="24.95" hidden="1" customHeight="1" x14ac:dyDescent="0.2">
      <c r="A42" s="339">
        <f>CyP!A47</f>
        <v>0</v>
      </c>
      <c r="B42" s="399" t="str">
        <f t="shared" si="0"/>
        <v/>
      </c>
      <c r="C42" s="400"/>
      <c r="D42" s="15">
        <f t="shared" si="1"/>
        <v>0</v>
      </c>
      <c r="E42" s="53"/>
      <c r="F42" s="114"/>
      <c r="G42" s="114"/>
      <c r="H42" s="114"/>
      <c r="I42" s="21"/>
      <c r="J42" s="20">
        <f>SUM(F42:H42)</f>
        <v>0</v>
      </c>
    </row>
    <row r="43" spans="1:10" ht="24.95" hidden="1" customHeight="1" x14ac:dyDescent="0.2">
      <c r="A43" s="348">
        <f>CyP!A48</f>
        <v>0</v>
      </c>
      <c r="B43" s="401" t="str">
        <f t="shared" si="0"/>
        <v/>
      </c>
      <c r="C43" s="402"/>
      <c r="D43" s="15">
        <f t="shared" si="1"/>
        <v>0</v>
      </c>
      <c r="E43" s="53"/>
      <c r="F43" s="114"/>
      <c r="G43" s="114"/>
      <c r="H43" s="114"/>
      <c r="I43" s="21"/>
      <c r="J43" s="20">
        <f>SUM(F43:H43)</f>
        <v>0</v>
      </c>
    </row>
    <row r="44" spans="1:10" ht="24.95" hidden="1" customHeight="1" x14ac:dyDescent="0.2">
      <c r="A44" s="348">
        <f>CyP!A49</f>
        <v>0</v>
      </c>
      <c r="B44" s="401" t="str">
        <f t="shared" si="0"/>
        <v/>
      </c>
      <c r="C44" s="402"/>
      <c r="D44" s="15">
        <f t="shared" si="1"/>
        <v>0</v>
      </c>
      <c r="E44" s="53"/>
      <c r="F44" s="114"/>
      <c r="G44" s="114"/>
      <c r="H44" s="114"/>
      <c r="I44" s="21"/>
      <c r="J44" s="20">
        <f>SUM(F44:H44)</f>
        <v>0</v>
      </c>
    </row>
    <row r="45" spans="1:10" ht="24.95" hidden="1" customHeight="1" x14ac:dyDescent="0.2">
      <c r="A45" s="339">
        <f>CyP!A50</f>
        <v>0</v>
      </c>
      <c r="B45" s="399" t="str">
        <f t="shared" ref="B45:B76" si="2">IFERROR(VLOOKUP(A45,Tabla_CyP,2,FALSE),"")</f>
        <v/>
      </c>
      <c r="C45" s="400"/>
      <c r="D45" s="15">
        <f t="shared" si="1"/>
        <v>0</v>
      </c>
      <c r="E45" s="53"/>
      <c r="F45" s="114"/>
      <c r="G45" s="114"/>
      <c r="H45" s="114"/>
      <c r="I45" s="21"/>
      <c r="J45" s="20">
        <f>SUM(F45:H45)</f>
        <v>0</v>
      </c>
    </row>
    <row r="46" spans="1:10" ht="24.95" hidden="1" customHeight="1" x14ac:dyDescent="0.2">
      <c r="A46" s="348">
        <f>CyP!A51</f>
        <v>0</v>
      </c>
      <c r="B46" s="401" t="str">
        <f t="shared" si="2"/>
        <v/>
      </c>
      <c r="C46" s="402"/>
      <c r="D46" s="15">
        <f t="shared" si="1"/>
        <v>0</v>
      </c>
      <c r="E46" s="53"/>
      <c r="F46" s="114"/>
      <c r="G46" s="114"/>
      <c r="H46" s="114"/>
      <c r="I46" s="21"/>
      <c r="J46" s="20">
        <f>SUM(F46:H46)</f>
        <v>0</v>
      </c>
    </row>
    <row r="47" spans="1:10" ht="39.950000000000003" hidden="1" customHeight="1" x14ac:dyDescent="0.2">
      <c r="A47" s="339">
        <f>CyP!A52</f>
        <v>0</v>
      </c>
      <c r="B47" s="399" t="str">
        <f t="shared" si="2"/>
        <v/>
      </c>
      <c r="C47" s="400"/>
      <c r="D47" s="15">
        <f t="shared" si="1"/>
        <v>0</v>
      </c>
      <c r="E47" s="53"/>
      <c r="F47" s="114"/>
      <c r="G47" s="114"/>
      <c r="H47" s="114"/>
      <c r="I47" s="21"/>
      <c r="J47" s="20">
        <f>SUM(F47:H47)</f>
        <v>0</v>
      </c>
    </row>
    <row r="48" spans="1:10" ht="39.950000000000003" hidden="1" customHeight="1" x14ac:dyDescent="0.2">
      <c r="A48" s="339">
        <f>CyP!A53</f>
        <v>0</v>
      </c>
      <c r="B48" s="399" t="str">
        <f t="shared" si="2"/>
        <v/>
      </c>
      <c r="C48" s="400"/>
      <c r="D48" s="15">
        <f t="shared" si="1"/>
        <v>0</v>
      </c>
      <c r="E48" s="53"/>
      <c r="F48" s="114"/>
      <c r="G48" s="114"/>
      <c r="H48" s="114"/>
      <c r="I48" s="21"/>
      <c r="J48" s="20">
        <f>SUM(F48:H48)</f>
        <v>0</v>
      </c>
    </row>
    <row r="49" spans="1:10" ht="24.95" hidden="1" customHeight="1" x14ac:dyDescent="0.2">
      <c r="A49" s="348">
        <f>CyP!A54</f>
        <v>0</v>
      </c>
      <c r="B49" s="401" t="str">
        <f t="shared" si="2"/>
        <v/>
      </c>
      <c r="C49" s="402"/>
      <c r="D49" s="15">
        <f t="shared" si="1"/>
        <v>0</v>
      </c>
      <c r="E49" s="53"/>
      <c r="F49" s="114"/>
      <c r="G49" s="114"/>
      <c r="H49" s="114"/>
      <c r="I49" s="21"/>
      <c r="J49" s="20">
        <f>SUM(F49:H49)</f>
        <v>0</v>
      </c>
    </row>
    <row r="50" spans="1:10" ht="24.95" hidden="1" customHeight="1" x14ac:dyDescent="0.2">
      <c r="A50" s="339">
        <f>CyP!A55</f>
        <v>0</v>
      </c>
      <c r="B50" s="399" t="str">
        <f t="shared" si="2"/>
        <v/>
      </c>
      <c r="C50" s="400"/>
      <c r="D50" s="15">
        <f t="shared" si="1"/>
        <v>0</v>
      </c>
      <c r="E50" s="53"/>
      <c r="F50" s="114"/>
      <c r="G50" s="114"/>
      <c r="H50" s="114"/>
      <c r="I50" s="21"/>
      <c r="J50" s="20">
        <f>SUM(F50:H50)</f>
        <v>0</v>
      </c>
    </row>
    <row r="51" spans="1:10" ht="24.95" hidden="1" customHeight="1" x14ac:dyDescent="0.2">
      <c r="A51" s="348">
        <f>CyP!A56</f>
        <v>0</v>
      </c>
      <c r="B51" s="401" t="str">
        <f t="shared" si="2"/>
        <v/>
      </c>
      <c r="C51" s="402"/>
      <c r="D51" s="15">
        <f t="shared" si="1"/>
        <v>0</v>
      </c>
      <c r="E51" s="53"/>
      <c r="F51" s="114"/>
      <c r="G51" s="114"/>
      <c r="H51" s="114"/>
      <c r="I51" s="21"/>
      <c r="J51" s="20">
        <f>SUM(F51:H51)</f>
        <v>0</v>
      </c>
    </row>
    <row r="52" spans="1:10" ht="24.95" hidden="1" customHeight="1" x14ac:dyDescent="0.2">
      <c r="A52" s="339">
        <f>CyP!A57</f>
        <v>0</v>
      </c>
      <c r="B52" s="399" t="str">
        <f t="shared" si="2"/>
        <v/>
      </c>
      <c r="C52" s="400"/>
      <c r="D52" s="15">
        <f t="shared" si="1"/>
        <v>0</v>
      </c>
      <c r="E52" s="53"/>
      <c r="F52" s="114"/>
      <c r="G52" s="114"/>
      <c r="H52" s="114"/>
      <c r="I52" s="21"/>
      <c r="J52" s="20">
        <f>SUM(F52:H52)</f>
        <v>0</v>
      </c>
    </row>
    <row r="53" spans="1:10" ht="24.95" hidden="1" customHeight="1" x14ac:dyDescent="0.2">
      <c r="A53" s="339">
        <f>CyP!A58</f>
        <v>0</v>
      </c>
      <c r="B53" s="399" t="str">
        <f t="shared" si="2"/>
        <v/>
      </c>
      <c r="C53" s="400"/>
      <c r="D53" s="15">
        <f t="shared" si="1"/>
        <v>0</v>
      </c>
      <c r="E53" s="53"/>
      <c r="F53" s="114"/>
      <c r="G53" s="114"/>
      <c r="H53" s="114"/>
      <c r="I53" s="21"/>
      <c r="J53" s="20">
        <f>SUM(F53:H53)</f>
        <v>0</v>
      </c>
    </row>
    <row r="54" spans="1:10" ht="24.95" hidden="1" customHeight="1" x14ac:dyDescent="0.2">
      <c r="A54" s="348">
        <f>CyP!A59</f>
        <v>0</v>
      </c>
      <c r="B54" s="401" t="str">
        <f t="shared" si="2"/>
        <v/>
      </c>
      <c r="C54" s="402"/>
      <c r="D54" s="15">
        <f t="shared" si="1"/>
        <v>0</v>
      </c>
      <c r="E54" s="53"/>
      <c r="F54" s="114"/>
      <c r="G54" s="114"/>
      <c r="H54" s="114"/>
      <c r="I54" s="21"/>
      <c r="J54" s="20">
        <f>SUM(F54:H54)</f>
        <v>0</v>
      </c>
    </row>
    <row r="55" spans="1:10" ht="24.95" hidden="1" customHeight="1" x14ac:dyDescent="0.2">
      <c r="A55" s="339">
        <f>CyP!A60</f>
        <v>0</v>
      </c>
      <c r="B55" s="399" t="str">
        <f t="shared" si="2"/>
        <v/>
      </c>
      <c r="C55" s="400"/>
      <c r="D55" s="15">
        <f t="shared" si="1"/>
        <v>0</v>
      </c>
      <c r="E55" s="53"/>
      <c r="F55" s="114"/>
      <c r="G55" s="114"/>
      <c r="H55" s="114"/>
      <c r="I55" s="21"/>
      <c r="J55" s="20">
        <f>SUM(F55:H55)</f>
        <v>0</v>
      </c>
    </row>
    <row r="56" spans="1:10" ht="24.95" hidden="1" customHeight="1" x14ac:dyDescent="0.2">
      <c r="A56" s="339">
        <f>CyP!A61</f>
        <v>0</v>
      </c>
      <c r="B56" s="399" t="str">
        <f t="shared" si="2"/>
        <v/>
      </c>
      <c r="C56" s="400"/>
      <c r="D56" s="15">
        <f t="shared" si="1"/>
        <v>0</v>
      </c>
      <c r="E56" s="53"/>
      <c r="F56" s="114"/>
      <c r="G56" s="114"/>
      <c r="H56" s="114"/>
      <c r="I56" s="21"/>
      <c r="J56" s="20">
        <f>SUM(F56:H56)</f>
        <v>0</v>
      </c>
    </row>
    <row r="57" spans="1:10" ht="24.95" hidden="1" customHeight="1" x14ac:dyDescent="0.2">
      <c r="A57" s="339">
        <f>CyP!A62</f>
        <v>0</v>
      </c>
      <c r="B57" s="399" t="str">
        <f t="shared" si="2"/>
        <v/>
      </c>
      <c r="C57" s="400"/>
      <c r="D57" s="15">
        <f t="shared" si="1"/>
        <v>0</v>
      </c>
      <c r="E57" s="53"/>
      <c r="F57" s="114"/>
      <c r="G57" s="114"/>
      <c r="H57" s="114"/>
      <c r="I57" s="21"/>
      <c r="J57" s="20">
        <f>SUM(F57:H57)</f>
        <v>0</v>
      </c>
    </row>
    <row r="58" spans="1:10" ht="24.95" hidden="1" customHeight="1" x14ac:dyDescent="0.2">
      <c r="A58" s="339">
        <f>CyP!A63</f>
        <v>0</v>
      </c>
      <c r="B58" s="399" t="str">
        <f t="shared" si="2"/>
        <v/>
      </c>
      <c r="C58" s="400"/>
      <c r="D58" s="15">
        <f t="shared" si="1"/>
        <v>0</v>
      </c>
      <c r="E58" s="53"/>
      <c r="F58" s="114"/>
      <c r="G58" s="114"/>
      <c r="H58" s="114"/>
      <c r="I58" s="21"/>
      <c r="J58" s="20">
        <f>SUM(F58:H58)</f>
        <v>0</v>
      </c>
    </row>
    <row r="59" spans="1:10" ht="24.95" hidden="1" customHeight="1" x14ac:dyDescent="0.2">
      <c r="A59" s="348">
        <f>CyP!A64</f>
        <v>0</v>
      </c>
      <c r="B59" s="401" t="str">
        <f t="shared" si="2"/>
        <v/>
      </c>
      <c r="C59" s="402"/>
      <c r="D59" s="15">
        <f t="shared" si="1"/>
        <v>0</v>
      </c>
      <c r="E59" s="53"/>
      <c r="F59" s="114"/>
      <c r="G59" s="114"/>
      <c r="H59" s="114"/>
      <c r="I59" s="21"/>
      <c r="J59" s="20">
        <f>SUM(F59:H59)</f>
        <v>0</v>
      </c>
    </row>
    <row r="60" spans="1:10" ht="39.950000000000003" hidden="1" customHeight="1" x14ac:dyDescent="0.2">
      <c r="A60" s="339">
        <f>CyP!A65</f>
        <v>0</v>
      </c>
      <c r="B60" s="399" t="str">
        <f t="shared" si="2"/>
        <v/>
      </c>
      <c r="C60" s="400"/>
      <c r="D60" s="15">
        <f t="shared" si="1"/>
        <v>0</v>
      </c>
      <c r="E60" s="53"/>
      <c r="F60" s="114"/>
      <c r="G60" s="114"/>
      <c r="H60" s="114"/>
      <c r="I60" s="21"/>
      <c r="J60" s="20">
        <f>SUM(F60:H60)</f>
        <v>0</v>
      </c>
    </row>
    <row r="61" spans="1:10" ht="24.95" hidden="1" customHeight="1" x14ac:dyDescent="0.2">
      <c r="A61" s="348">
        <f>CyP!A66</f>
        <v>0</v>
      </c>
      <c r="B61" s="401" t="str">
        <f t="shared" si="2"/>
        <v/>
      </c>
      <c r="C61" s="402"/>
      <c r="D61" s="15">
        <f t="shared" si="1"/>
        <v>0</v>
      </c>
      <c r="E61" s="53"/>
      <c r="F61" s="114"/>
      <c r="G61" s="114"/>
      <c r="H61" s="114"/>
      <c r="I61" s="21"/>
      <c r="J61" s="20">
        <f>SUM(F61:H61)</f>
        <v>0</v>
      </c>
    </row>
    <row r="62" spans="1:10" ht="24.95" hidden="1" customHeight="1" x14ac:dyDescent="0.2">
      <c r="A62" s="348">
        <f>CyP!A67</f>
        <v>0</v>
      </c>
      <c r="B62" s="401" t="str">
        <f t="shared" si="2"/>
        <v/>
      </c>
      <c r="C62" s="402"/>
      <c r="D62" s="15">
        <f t="shared" si="1"/>
        <v>0</v>
      </c>
      <c r="E62" s="53"/>
      <c r="F62" s="114"/>
      <c r="G62" s="114"/>
      <c r="H62" s="114"/>
      <c r="I62" s="21"/>
      <c r="J62" s="20">
        <f>SUM(F62:H62)</f>
        <v>0</v>
      </c>
    </row>
    <row r="63" spans="1:10" ht="39.950000000000003" hidden="1" customHeight="1" x14ac:dyDescent="0.2">
      <c r="A63" s="339">
        <f>CyP!A68</f>
        <v>0</v>
      </c>
      <c r="B63" s="399" t="str">
        <f t="shared" si="2"/>
        <v/>
      </c>
      <c r="C63" s="400"/>
      <c r="D63" s="15">
        <f t="shared" si="1"/>
        <v>0</v>
      </c>
      <c r="E63" s="53"/>
      <c r="F63" s="114"/>
      <c r="G63" s="114"/>
      <c r="H63" s="114"/>
      <c r="I63" s="21"/>
      <c r="J63" s="20">
        <f>SUM(F63:H63)</f>
        <v>0</v>
      </c>
    </row>
    <row r="64" spans="1:10" ht="24.95" hidden="1" customHeight="1" x14ac:dyDescent="0.2">
      <c r="A64" s="348">
        <f>CyP!A69</f>
        <v>0</v>
      </c>
      <c r="B64" s="401" t="str">
        <f t="shared" si="2"/>
        <v/>
      </c>
      <c r="C64" s="402"/>
      <c r="D64" s="15">
        <f t="shared" si="1"/>
        <v>0</v>
      </c>
      <c r="E64" s="53"/>
      <c r="F64" s="114"/>
      <c r="G64" s="114"/>
      <c r="H64" s="114"/>
      <c r="I64" s="21"/>
      <c r="J64" s="20">
        <f>SUM(F64:H64)</f>
        <v>0</v>
      </c>
    </row>
    <row r="65" spans="1:10" ht="24.95" hidden="1" customHeight="1" x14ac:dyDescent="0.2">
      <c r="A65" s="339">
        <f>CyP!A70</f>
        <v>0</v>
      </c>
      <c r="B65" s="399" t="str">
        <f t="shared" si="2"/>
        <v/>
      </c>
      <c r="C65" s="400"/>
      <c r="D65" s="15">
        <f t="shared" si="1"/>
        <v>0</v>
      </c>
      <c r="E65" s="53"/>
      <c r="F65" s="114"/>
      <c r="G65" s="114"/>
      <c r="H65" s="114"/>
      <c r="I65" s="21"/>
      <c r="J65" s="20">
        <f>SUM(F65:H65)</f>
        <v>0</v>
      </c>
    </row>
    <row r="66" spans="1:10" ht="39.950000000000003" hidden="1" customHeight="1" x14ac:dyDescent="0.2">
      <c r="A66" s="339">
        <f>CyP!A71</f>
        <v>0</v>
      </c>
      <c r="B66" s="399" t="str">
        <f t="shared" si="2"/>
        <v/>
      </c>
      <c r="C66" s="400"/>
      <c r="D66" s="15">
        <f t="shared" si="1"/>
        <v>0</v>
      </c>
      <c r="E66" s="53"/>
      <c r="F66" s="114"/>
      <c r="G66" s="114"/>
      <c r="H66" s="114"/>
      <c r="I66" s="21"/>
      <c r="J66" s="20">
        <f>SUM(F66:H66)</f>
        <v>0</v>
      </c>
    </row>
    <row r="67" spans="1:10" ht="24.95" hidden="1" customHeight="1" x14ac:dyDescent="0.2">
      <c r="A67" s="339">
        <f>CyP!A72</f>
        <v>0</v>
      </c>
      <c r="B67" s="399" t="str">
        <f t="shared" si="2"/>
        <v/>
      </c>
      <c r="C67" s="400"/>
      <c r="D67" s="15">
        <f t="shared" si="1"/>
        <v>0</v>
      </c>
      <c r="E67" s="53"/>
      <c r="F67" s="114"/>
      <c r="G67" s="114"/>
      <c r="H67" s="114"/>
      <c r="I67" s="21"/>
      <c r="J67" s="20">
        <f>SUM(F67:H67)</f>
        <v>0</v>
      </c>
    </row>
    <row r="68" spans="1:10" ht="24.95" hidden="1" customHeight="1" x14ac:dyDescent="0.2">
      <c r="A68" s="348">
        <f>CyP!A73</f>
        <v>0</v>
      </c>
      <c r="B68" s="401" t="str">
        <f t="shared" si="2"/>
        <v/>
      </c>
      <c r="C68" s="402"/>
      <c r="D68" s="15">
        <f t="shared" si="1"/>
        <v>0</v>
      </c>
      <c r="E68" s="53"/>
      <c r="F68" s="114"/>
      <c r="G68" s="114"/>
      <c r="H68" s="114"/>
      <c r="I68" s="21"/>
      <c r="J68" s="20">
        <f>SUM(F68:H68)</f>
        <v>0</v>
      </c>
    </row>
    <row r="69" spans="1:10" ht="24.95" hidden="1" customHeight="1" x14ac:dyDescent="0.2">
      <c r="A69" s="339">
        <f>CyP!A74</f>
        <v>0</v>
      </c>
      <c r="B69" s="399" t="str">
        <f t="shared" si="2"/>
        <v/>
      </c>
      <c r="C69" s="400"/>
      <c r="D69" s="15">
        <f t="shared" si="1"/>
        <v>0</v>
      </c>
      <c r="E69" s="53"/>
      <c r="F69" s="114"/>
      <c r="G69" s="114"/>
      <c r="H69" s="114"/>
      <c r="I69" s="21"/>
      <c r="J69" s="20">
        <f>SUM(F69:H69)</f>
        <v>0</v>
      </c>
    </row>
    <row r="70" spans="1:10" ht="39.950000000000003" hidden="1" customHeight="1" x14ac:dyDescent="0.2">
      <c r="A70" s="339">
        <f>CyP!A75</f>
        <v>0</v>
      </c>
      <c r="B70" s="399" t="str">
        <f t="shared" si="2"/>
        <v/>
      </c>
      <c r="C70" s="400"/>
      <c r="D70" s="15">
        <f t="shared" si="1"/>
        <v>0</v>
      </c>
      <c r="E70" s="53"/>
      <c r="F70" s="114"/>
      <c r="G70" s="114"/>
      <c r="H70" s="114"/>
      <c r="I70" s="21"/>
      <c r="J70" s="20">
        <f>SUM(F70:H70)</f>
        <v>0</v>
      </c>
    </row>
    <row r="71" spans="1:10" ht="24.95" hidden="1" customHeight="1" x14ac:dyDescent="0.2">
      <c r="A71" s="339">
        <f>CyP!A76</f>
        <v>0</v>
      </c>
      <c r="B71" s="399" t="str">
        <f t="shared" si="2"/>
        <v/>
      </c>
      <c r="C71" s="400"/>
      <c r="D71" s="15">
        <f t="shared" si="1"/>
        <v>0</v>
      </c>
      <c r="E71" s="53"/>
      <c r="F71" s="114"/>
      <c r="G71" s="114"/>
      <c r="H71" s="114"/>
      <c r="I71" s="21"/>
      <c r="J71" s="20">
        <f>SUM(F71:H71)</f>
        <v>0</v>
      </c>
    </row>
    <row r="72" spans="1:10" ht="24.95" hidden="1" customHeight="1" x14ac:dyDescent="0.2">
      <c r="A72" s="339">
        <f>CyP!A77</f>
        <v>0</v>
      </c>
      <c r="B72" s="399" t="str">
        <f t="shared" si="2"/>
        <v/>
      </c>
      <c r="C72" s="400"/>
      <c r="D72" s="15">
        <f t="shared" si="1"/>
        <v>0</v>
      </c>
      <c r="E72" s="53"/>
      <c r="F72" s="114"/>
      <c r="G72" s="114"/>
      <c r="H72" s="114"/>
      <c r="I72" s="21"/>
      <c r="J72" s="20">
        <f>SUM(F72:H72)</f>
        <v>0</v>
      </c>
    </row>
    <row r="73" spans="1:10" ht="24.95" hidden="1" customHeight="1" x14ac:dyDescent="0.2">
      <c r="A73" s="339">
        <f>CyP!A78</f>
        <v>0</v>
      </c>
      <c r="B73" s="399" t="str">
        <f t="shared" si="2"/>
        <v/>
      </c>
      <c r="C73" s="400"/>
      <c r="D73" s="15">
        <f t="shared" si="1"/>
        <v>0</v>
      </c>
      <c r="E73" s="53"/>
      <c r="F73" s="114"/>
      <c r="G73" s="114"/>
      <c r="H73" s="114"/>
      <c r="I73" s="21"/>
      <c r="J73" s="20">
        <f>SUM(F73:H73)</f>
        <v>0</v>
      </c>
    </row>
    <row r="74" spans="1:10" ht="24.95" hidden="1" customHeight="1" x14ac:dyDescent="0.2">
      <c r="A74" s="339">
        <f>CyP!A79</f>
        <v>0</v>
      </c>
      <c r="B74" s="399" t="str">
        <f t="shared" si="2"/>
        <v/>
      </c>
      <c r="C74" s="400"/>
      <c r="D74" s="15">
        <f t="shared" ref="D74:D76" si="3">IFERROR(VLOOKUP(A74,Tabla_CyP,9,FALSE),0)</f>
        <v>0</v>
      </c>
      <c r="E74" s="53"/>
      <c r="F74" s="114"/>
      <c r="G74" s="114"/>
      <c r="H74" s="114"/>
      <c r="I74" s="21"/>
      <c r="J74" s="20">
        <f>SUM(F74:H74)</f>
        <v>0</v>
      </c>
    </row>
    <row r="75" spans="1:10" ht="24.95" hidden="1" customHeight="1" x14ac:dyDescent="0.2">
      <c r="A75" s="339">
        <f>CyP!A80</f>
        <v>0</v>
      </c>
      <c r="B75" s="399" t="str">
        <f t="shared" si="2"/>
        <v/>
      </c>
      <c r="C75" s="400"/>
      <c r="D75" s="15">
        <f t="shared" si="3"/>
        <v>0</v>
      </c>
      <c r="E75" s="53"/>
      <c r="F75" s="114"/>
      <c r="G75" s="114"/>
      <c r="H75" s="114"/>
      <c r="I75" s="21"/>
      <c r="J75" s="20">
        <f>SUM(F75:H75)</f>
        <v>0</v>
      </c>
    </row>
    <row r="76" spans="1:10" ht="24.95" hidden="1" customHeight="1" x14ac:dyDescent="0.2">
      <c r="A76" s="348">
        <f>CyP!A81</f>
        <v>0</v>
      </c>
      <c r="B76" s="401" t="str">
        <f t="shared" si="2"/>
        <v/>
      </c>
      <c r="C76" s="402"/>
      <c r="D76" s="15">
        <f t="shared" si="3"/>
        <v>0</v>
      </c>
      <c r="E76" s="53"/>
      <c r="F76" s="114"/>
      <c r="G76" s="114"/>
      <c r="H76" s="114"/>
      <c r="I76" s="21"/>
      <c r="J76" s="20">
        <f>SUM(F76:H76)</f>
        <v>0</v>
      </c>
    </row>
    <row r="77" spans="1:10" ht="24.95" hidden="1" customHeight="1" x14ac:dyDescent="0.2">
      <c r="A77" s="339">
        <f>CyP!A82</f>
        <v>0</v>
      </c>
      <c r="B77" s="399" t="str">
        <f t="shared" ref="B77:B212" si="4">IFERROR(VLOOKUP(A77,Tabla_CyP,2,FALSE),"")</f>
        <v/>
      </c>
      <c r="C77" s="400"/>
      <c r="D77" s="15">
        <f t="shared" ref="D77:D108" si="5">IFERROR(VLOOKUP(A77,Tabla_CyP,9,FALSE),0)</f>
        <v>0</v>
      </c>
      <c r="E77" s="53"/>
      <c r="F77" s="114"/>
      <c r="G77" s="114"/>
      <c r="H77" s="114"/>
      <c r="I77" s="21"/>
      <c r="J77" s="20">
        <f>SUM(F77:H77)</f>
        <v>0</v>
      </c>
    </row>
    <row r="78" spans="1:10" ht="24.95" hidden="1" customHeight="1" x14ac:dyDescent="0.2">
      <c r="A78" s="348">
        <f>CyP!A83</f>
        <v>0</v>
      </c>
      <c r="B78" s="401" t="str">
        <f t="shared" si="4"/>
        <v/>
      </c>
      <c r="C78" s="402"/>
      <c r="D78" s="15">
        <f t="shared" si="5"/>
        <v>0</v>
      </c>
      <c r="E78" s="53"/>
      <c r="F78" s="114"/>
      <c r="G78" s="114"/>
      <c r="H78" s="114"/>
      <c r="I78" s="21"/>
      <c r="J78" s="20">
        <f>SUM(F78:H78)</f>
        <v>0</v>
      </c>
    </row>
    <row r="79" spans="1:10" ht="24.95" hidden="1" customHeight="1" x14ac:dyDescent="0.2">
      <c r="A79" s="339">
        <f>CyP!A84</f>
        <v>0</v>
      </c>
      <c r="B79" s="399" t="str">
        <f t="shared" si="4"/>
        <v/>
      </c>
      <c r="C79" s="400"/>
      <c r="D79" s="15">
        <f t="shared" si="5"/>
        <v>0</v>
      </c>
      <c r="E79" s="53"/>
      <c r="F79" s="114"/>
      <c r="G79" s="114"/>
      <c r="H79" s="114"/>
      <c r="I79" s="21"/>
      <c r="J79" s="20">
        <f>SUM(F79:H79)</f>
        <v>0</v>
      </c>
    </row>
    <row r="80" spans="1:10" ht="24.95" hidden="1" customHeight="1" x14ac:dyDescent="0.2">
      <c r="A80" s="339">
        <f>CyP!A85</f>
        <v>0</v>
      </c>
      <c r="B80" s="399" t="str">
        <f t="shared" si="4"/>
        <v/>
      </c>
      <c r="C80" s="400"/>
      <c r="D80" s="15">
        <f t="shared" si="5"/>
        <v>0</v>
      </c>
      <c r="E80" s="53"/>
      <c r="F80" s="114"/>
      <c r="G80" s="114"/>
      <c r="H80" s="114"/>
      <c r="I80" s="21"/>
      <c r="J80" s="20">
        <f>SUM(F80:H80)</f>
        <v>0</v>
      </c>
    </row>
    <row r="81" spans="1:10" ht="39.950000000000003" hidden="1" customHeight="1" x14ac:dyDescent="0.2">
      <c r="A81" s="339">
        <f>CyP!A86</f>
        <v>0</v>
      </c>
      <c r="B81" s="399" t="str">
        <f t="shared" si="4"/>
        <v/>
      </c>
      <c r="C81" s="400"/>
      <c r="D81" s="15">
        <f t="shared" si="5"/>
        <v>0</v>
      </c>
      <c r="E81" s="53"/>
      <c r="F81" s="114"/>
      <c r="G81" s="114"/>
      <c r="H81" s="114"/>
      <c r="I81" s="21"/>
      <c r="J81" s="20">
        <f>SUM(F81:H81)</f>
        <v>0</v>
      </c>
    </row>
    <row r="82" spans="1:10" ht="24.95" hidden="1" customHeight="1" x14ac:dyDescent="0.2">
      <c r="A82" s="348">
        <f>CyP!A87</f>
        <v>0</v>
      </c>
      <c r="B82" s="401" t="str">
        <f t="shared" si="4"/>
        <v/>
      </c>
      <c r="C82" s="402"/>
      <c r="D82" s="15">
        <f t="shared" si="5"/>
        <v>0</v>
      </c>
      <c r="E82" s="53"/>
      <c r="F82" s="114"/>
      <c r="G82" s="114"/>
      <c r="H82" s="114"/>
      <c r="I82" s="21"/>
      <c r="J82" s="20">
        <f>SUM(F82:H82)</f>
        <v>0</v>
      </c>
    </row>
    <row r="83" spans="1:10" ht="24.95" hidden="1" customHeight="1" x14ac:dyDescent="0.2">
      <c r="A83" s="339">
        <f>CyP!A88</f>
        <v>0</v>
      </c>
      <c r="B83" s="399" t="str">
        <f t="shared" si="4"/>
        <v/>
      </c>
      <c r="C83" s="400"/>
      <c r="D83" s="15">
        <f t="shared" si="5"/>
        <v>0</v>
      </c>
      <c r="E83" s="53"/>
      <c r="F83" s="114"/>
      <c r="G83" s="114"/>
      <c r="H83" s="114"/>
      <c r="I83" s="21"/>
      <c r="J83" s="20">
        <f>SUM(F83:H83)</f>
        <v>0</v>
      </c>
    </row>
    <row r="84" spans="1:10" ht="24.95" hidden="1" customHeight="1" x14ac:dyDescent="0.2">
      <c r="A84" s="348">
        <f>CyP!A89</f>
        <v>0</v>
      </c>
      <c r="B84" s="401" t="str">
        <f t="shared" si="4"/>
        <v/>
      </c>
      <c r="C84" s="402"/>
      <c r="D84" s="15">
        <f t="shared" si="5"/>
        <v>0</v>
      </c>
      <c r="E84" s="53"/>
      <c r="F84" s="114"/>
      <c r="G84" s="114"/>
      <c r="H84" s="114"/>
      <c r="I84" s="21"/>
      <c r="J84" s="20">
        <f>SUM(F84:H84)</f>
        <v>0</v>
      </c>
    </row>
    <row r="85" spans="1:10" ht="24.95" hidden="1" customHeight="1" x14ac:dyDescent="0.2">
      <c r="A85" s="339">
        <f>CyP!A90</f>
        <v>0</v>
      </c>
      <c r="B85" s="399" t="str">
        <f t="shared" si="4"/>
        <v/>
      </c>
      <c r="C85" s="400"/>
      <c r="D85" s="15">
        <f t="shared" si="5"/>
        <v>0</v>
      </c>
      <c r="E85" s="53"/>
      <c r="F85" s="114"/>
      <c r="G85" s="114"/>
      <c r="H85" s="114"/>
      <c r="I85" s="21"/>
      <c r="J85" s="20">
        <f>SUM(F85:H85)</f>
        <v>0</v>
      </c>
    </row>
    <row r="86" spans="1:10" ht="24.95" hidden="1" customHeight="1" x14ac:dyDescent="0.2">
      <c r="A86" s="348">
        <f>CyP!A91</f>
        <v>0</v>
      </c>
      <c r="B86" s="401" t="str">
        <f t="shared" si="4"/>
        <v/>
      </c>
      <c r="C86" s="402"/>
      <c r="D86" s="15">
        <f t="shared" si="5"/>
        <v>0</v>
      </c>
      <c r="E86" s="53"/>
      <c r="F86" s="114"/>
      <c r="G86" s="114"/>
      <c r="H86" s="114"/>
      <c r="I86" s="21"/>
      <c r="J86" s="20">
        <f>SUM(F86:H86)</f>
        <v>0</v>
      </c>
    </row>
    <row r="87" spans="1:10" ht="24.95" hidden="1" customHeight="1" x14ac:dyDescent="0.2">
      <c r="A87" s="348">
        <f>CyP!A92</f>
        <v>0</v>
      </c>
      <c r="B87" s="401" t="str">
        <f t="shared" si="4"/>
        <v/>
      </c>
      <c r="C87" s="402"/>
      <c r="D87" s="15">
        <f t="shared" si="5"/>
        <v>0</v>
      </c>
      <c r="E87" s="53"/>
      <c r="F87" s="114"/>
      <c r="G87" s="114"/>
      <c r="H87" s="114"/>
      <c r="I87" s="21"/>
      <c r="J87" s="20">
        <f>SUM(F87:H87)</f>
        <v>0</v>
      </c>
    </row>
    <row r="88" spans="1:10" ht="24.95" hidden="1" customHeight="1" x14ac:dyDescent="0.2">
      <c r="A88" s="339">
        <f>CyP!A93</f>
        <v>0</v>
      </c>
      <c r="B88" s="399" t="str">
        <f t="shared" si="4"/>
        <v/>
      </c>
      <c r="C88" s="400"/>
      <c r="D88" s="15">
        <f t="shared" si="5"/>
        <v>0</v>
      </c>
      <c r="E88" s="53"/>
      <c r="F88" s="114"/>
      <c r="G88" s="114"/>
      <c r="H88" s="114"/>
      <c r="I88" s="21"/>
      <c r="J88" s="20">
        <f>SUM(F88:H88)</f>
        <v>0</v>
      </c>
    </row>
    <row r="89" spans="1:10" ht="24.95" hidden="1" customHeight="1" x14ac:dyDescent="0.2">
      <c r="A89" s="339">
        <f>CyP!A94</f>
        <v>0</v>
      </c>
      <c r="B89" s="399" t="str">
        <f t="shared" si="4"/>
        <v/>
      </c>
      <c r="C89" s="400"/>
      <c r="D89" s="15">
        <f t="shared" si="5"/>
        <v>0</v>
      </c>
      <c r="E89" s="53"/>
      <c r="F89" s="114"/>
      <c r="G89" s="114"/>
      <c r="H89" s="114"/>
      <c r="I89" s="21"/>
      <c r="J89" s="20">
        <f>SUM(F89:H89)</f>
        <v>0</v>
      </c>
    </row>
    <row r="90" spans="1:10" ht="24.95" hidden="1" customHeight="1" x14ac:dyDescent="0.2">
      <c r="A90" s="339">
        <f>CyP!A95</f>
        <v>0</v>
      </c>
      <c r="B90" s="399" t="str">
        <f t="shared" si="4"/>
        <v/>
      </c>
      <c r="C90" s="400"/>
      <c r="D90" s="15">
        <f t="shared" si="5"/>
        <v>0</v>
      </c>
      <c r="E90" s="53"/>
      <c r="F90" s="114"/>
      <c r="G90" s="114"/>
      <c r="H90" s="114"/>
      <c r="I90" s="21"/>
      <c r="J90" s="20">
        <f>SUM(F90:H90)</f>
        <v>0</v>
      </c>
    </row>
    <row r="91" spans="1:10" ht="24.95" hidden="1" customHeight="1" x14ac:dyDescent="0.2">
      <c r="A91" s="348">
        <f>CyP!A96</f>
        <v>0</v>
      </c>
      <c r="B91" s="401" t="str">
        <f t="shared" si="4"/>
        <v/>
      </c>
      <c r="C91" s="402"/>
      <c r="D91" s="15">
        <f t="shared" si="5"/>
        <v>0</v>
      </c>
      <c r="E91" s="53"/>
      <c r="F91" s="114"/>
      <c r="G91" s="114"/>
      <c r="H91" s="114"/>
      <c r="I91" s="21"/>
      <c r="J91" s="20">
        <f>SUM(F91:H91)</f>
        <v>0</v>
      </c>
    </row>
    <row r="92" spans="1:10" ht="24.95" hidden="1" customHeight="1" x14ac:dyDescent="0.2">
      <c r="A92" s="339">
        <f>CyP!A97</f>
        <v>0</v>
      </c>
      <c r="B92" s="399" t="str">
        <f t="shared" si="4"/>
        <v/>
      </c>
      <c r="C92" s="400"/>
      <c r="D92" s="15">
        <f t="shared" si="5"/>
        <v>0</v>
      </c>
      <c r="E92" s="53"/>
      <c r="F92" s="114"/>
      <c r="G92" s="114"/>
      <c r="H92" s="114"/>
      <c r="I92" s="21"/>
      <c r="J92" s="20">
        <f>SUM(F92:H92)</f>
        <v>0</v>
      </c>
    </row>
    <row r="93" spans="1:10" ht="24.95" hidden="1" customHeight="1" x14ac:dyDescent="0.2">
      <c r="A93" s="348">
        <f>CyP!A98</f>
        <v>0</v>
      </c>
      <c r="B93" s="401" t="str">
        <f t="shared" si="4"/>
        <v/>
      </c>
      <c r="C93" s="402"/>
      <c r="D93" s="15">
        <f t="shared" si="5"/>
        <v>0</v>
      </c>
      <c r="E93" s="53"/>
      <c r="F93" s="114"/>
      <c r="G93" s="114"/>
      <c r="H93" s="114"/>
      <c r="I93" s="21"/>
      <c r="J93" s="20">
        <f>SUM(F93:H93)</f>
        <v>0</v>
      </c>
    </row>
    <row r="94" spans="1:10" ht="24.95" hidden="1" customHeight="1" x14ac:dyDescent="0.2">
      <c r="A94" s="339">
        <f>CyP!A99</f>
        <v>0</v>
      </c>
      <c r="B94" s="399" t="str">
        <f t="shared" si="4"/>
        <v/>
      </c>
      <c r="C94" s="400"/>
      <c r="D94" s="15">
        <f t="shared" si="5"/>
        <v>0</v>
      </c>
      <c r="E94" s="53"/>
      <c r="F94" s="114"/>
      <c r="G94" s="114"/>
      <c r="H94" s="114"/>
      <c r="I94" s="21"/>
      <c r="J94" s="20">
        <f>SUM(F94:H94)</f>
        <v>0</v>
      </c>
    </row>
    <row r="95" spans="1:10" ht="24.95" hidden="1" customHeight="1" x14ac:dyDescent="0.2">
      <c r="A95" s="348">
        <f>CyP!A100</f>
        <v>0</v>
      </c>
      <c r="B95" s="401" t="str">
        <f t="shared" si="4"/>
        <v/>
      </c>
      <c r="C95" s="402"/>
      <c r="D95" s="15">
        <f t="shared" si="5"/>
        <v>0</v>
      </c>
      <c r="E95" s="53"/>
      <c r="F95" s="114"/>
      <c r="G95" s="114"/>
      <c r="H95" s="114"/>
      <c r="I95" s="21"/>
      <c r="J95" s="20">
        <f>SUM(F95:H95)</f>
        <v>0</v>
      </c>
    </row>
    <row r="96" spans="1:10" ht="24.95" hidden="1" customHeight="1" x14ac:dyDescent="0.2">
      <c r="A96" s="339">
        <f>CyP!A101</f>
        <v>0</v>
      </c>
      <c r="B96" s="399" t="str">
        <f t="shared" si="4"/>
        <v/>
      </c>
      <c r="C96" s="400"/>
      <c r="D96" s="15">
        <f t="shared" si="5"/>
        <v>0</v>
      </c>
      <c r="E96" s="53"/>
      <c r="F96" s="114"/>
      <c r="G96" s="114"/>
      <c r="H96" s="114"/>
      <c r="I96" s="21"/>
      <c r="J96" s="20">
        <f>SUM(F96:H96)</f>
        <v>0</v>
      </c>
    </row>
    <row r="97" spans="1:10" ht="24.95" hidden="1" customHeight="1" x14ac:dyDescent="0.2">
      <c r="A97" s="339">
        <f>CyP!A102</f>
        <v>0</v>
      </c>
      <c r="B97" s="399" t="str">
        <f t="shared" si="4"/>
        <v/>
      </c>
      <c r="C97" s="400"/>
      <c r="D97" s="15">
        <f t="shared" si="5"/>
        <v>0</v>
      </c>
      <c r="E97" s="53"/>
      <c r="F97" s="114"/>
      <c r="G97" s="114"/>
      <c r="H97" s="114"/>
      <c r="I97" s="21"/>
      <c r="J97" s="20">
        <f>SUM(F97:H97)</f>
        <v>0</v>
      </c>
    </row>
    <row r="98" spans="1:10" ht="24.95" hidden="1" customHeight="1" x14ac:dyDescent="0.2">
      <c r="A98" s="339">
        <f>CyP!A103</f>
        <v>0</v>
      </c>
      <c r="B98" s="399" t="str">
        <f t="shared" ref="B98:B161" si="6">IFERROR(VLOOKUP(A98,Tabla_CyP,2,FALSE),"")</f>
        <v/>
      </c>
      <c r="C98" s="400"/>
      <c r="D98" s="15">
        <f t="shared" si="5"/>
        <v>0</v>
      </c>
      <c r="E98" s="53"/>
      <c r="F98" s="114"/>
      <c r="G98" s="114"/>
      <c r="H98" s="114"/>
      <c r="I98" s="21"/>
      <c r="J98" s="20">
        <f>SUM(F98:H98)</f>
        <v>0</v>
      </c>
    </row>
    <row r="99" spans="1:10" ht="39.950000000000003" hidden="1" customHeight="1" x14ac:dyDescent="0.2">
      <c r="A99" s="339">
        <f>CyP!A104</f>
        <v>0</v>
      </c>
      <c r="B99" s="399" t="str">
        <f t="shared" si="6"/>
        <v/>
      </c>
      <c r="C99" s="400"/>
      <c r="D99" s="15">
        <f t="shared" si="5"/>
        <v>0</v>
      </c>
      <c r="E99" s="53"/>
      <c r="F99" s="114"/>
      <c r="G99" s="114"/>
      <c r="H99" s="114"/>
      <c r="I99" s="21"/>
      <c r="J99" s="20">
        <f>SUM(F99:H99)</f>
        <v>0</v>
      </c>
    </row>
    <row r="100" spans="1:10" ht="24.95" hidden="1" customHeight="1" x14ac:dyDescent="0.2">
      <c r="A100" s="348">
        <f>CyP!A105</f>
        <v>0</v>
      </c>
      <c r="B100" s="401" t="str">
        <f t="shared" si="6"/>
        <v/>
      </c>
      <c r="C100" s="402"/>
      <c r="D100" s="15">
        <f t="shared" si="5"/>
        <v>0</v>
      </c>
      <c r="E100" s="53"/>
      <c r="F100" s="114"/>
      <c r="G100" s="114"/>
      <c r="H100" s="114"/>
      <c r="I100" s="21"/>
      <c r="J100" s="20">
        <f>SUM(F100:H100)</f>
        <v>0</v>
      </c>
    </row>
    <row r="101" spans="1:10" ht="50.1" hidden="1" customHeight="1" x14ac:dyDescent="0.2">
      <c r="A101" s="339">
        <f>CyP!A106</f>
        <v>0</v>
      </c>
      <c r="B101" s="399" t="str">
        <f t="shared" si="6"/>
        <v/>
      </c>
      <c r="C101" s="400"/>
      <c r="D101" s="15">
        <f t="shared" si="5"/>
        <v>0</v>
      </c>
      <c r="E101" s="53"/>
      <c r="F101" s="114"/>
      <c r="G101" s="114"/>
      <c r="H101" s="114"/>
      <c r="I101" s="21"/>
      <c r="J101" s="20">
        <f>SUM(F101:H101)</f>
        <v>0</v>
      </c>
    </row>
    <row r="102" spans="1:10" ht="50.1" hidden="1" customHeight="1" x14ac:dyDescent="0.2">
      <c r="A102" s="339">
        <f>CyP!A107</f>
        <v>0</v>
      </c>
      <c r="B102" s="399" t="str">
        <f t="shared" si="6"/>
        <v/>
      </c>
      <c r="C102" s="400"/>
      <c r="D102" s="15">
        <f t="shared" si="5"/>
        <v>0</v>
      </c>
      <c r="E102" s="53"/>
      <c r="F102" s="114"/>
      <c r="G102" s="114"/>
      <c r="H102" s="114"/>
      <c r="I102" s="21"/>
      <c r="J102" s="20">
        <f>SUM(F102:H102)</f>
        <v>0</v>
      </c>
    </row>
    <row r="103" spans="1:10" ht="50.1" hidden="1" customHeight="1" x14ac:dyDescent="0.2">
      <c r="A103" s="339">
        <f>CyP!A108</f>
        <v>0</v>
      </c>
      <c r="B103" s="399" t="str">
        <f t="shared" si="6"/>
        <v/>
      </c>
      <c r="C103" s="400"/>
      <c r="D103" s="15">
        <f t="shared" si="5"/>
        <v>0</v>
      </c>
      <c r="E103" s="53"/>
      <c r="F103" s="114"/>
      <c r="G103" s="114"/>
      <c r="H103" s="114"/>
      <c r="I103" s="21"/>
      <c r="J103" s="20">
        <f>SUM(F103:H103)</f>
        <v>0</v>
      </c>
    </row>
    <row r="104" spans="1:10" ht="50.1" hidden="1" customHeight="1" x14ac:dyDescent="0.2">
      <c r="A104" s="339">
        <f>CyP!A109</f>
        <v>0</v>
      </c>
      <c r="B104" s="399" t="str">
        <f t="shared" si="6"/>
        <v/>
      </c>
      <c r="C104" s="400"/>
      <c r="D104" s="15">
        <f t="shared" si="5"/>
        <v>0</v>
      </c>
      <c r="E104" s="53"/>
      <c r="F104" s="114"/>
      <c r="G104" s="114"/>
      <c r="H104" s="114"/>
      <c r="I104" s="21"/>
      <c r="J104" s="20">
        <f>SUM(F104:H104)</f>
        <v>0</v>
      </c>
    </row>
    <row r="105" spans="1:10" ht="24.95" hidden="1" customHeight="1" x14ac:dyDescent="0.2">
      <c r="A105" s="339">
        <f>CyP!A110</f>
        <v>0</v>
      </c>
      <c r="B105" s="399" t="str">
        <f t="shared" si="6"/>
        <v/>
      </c>
      <c r="C105" s="400"/>
      <c r="D105" s="15">
        <f t="shared" si="5"/>
        <v>0</v>
      </c>
      <c r="E105" s="53"/>
      <c r="F105" s="114"/>
      <c r="G105" s="114"/>
      <c r="H105" s="114"/>
      <c r="I105" s="21"/>
      <c r="J105" s="20">
        <f>SUM(F105:H105)</f>
        <v>0</v>
      </c>
    </row>
    <row r="106" spans="1:10" ht="24.95" hidden="1" customHeight="1" x14ac:dyDescent="0.2">
      <c r="A106" s="339">
        <f>CyP!A111</f>
        <v>0</v>
      </c>
      <c r="B106" s="399" t="str">
        <f t="shared" si="6"/>
        <v/>
      </c>
      <c r="C106" s="400"/>
      <c r="D106" s="15">
        <f t="shared" si="5"/>
        <v>0</v>
      </c>
      <c r="E106" s="53"/>
      <c r="F106" s="114"/>
      <c r="G106" s="114"/>
      <c r="H106" s="114"/>
      <c r="I106" s="21"/>
      <c r="J106" s="20">
        <f>SUM(F106:H106)</f>
        <v>0</v>
      </c>
    </row>
    <row r="107" spans="1:10" ht="24.95" hidden="1" customHeight="1" x14ac:dyDescent="0.2">
      <c r="A107" s="339">
        <f>CyP!A112</f>
        <v>0</v>
      </c>
      <c r="B107" s="399" t="str">
        <f t="shared" si="6"/>
        <v/>
      </c>
      <c r="C107" s="400"/>
      <c r="D107" s="15">
        <f t="shared" si="5"/>
        <v>0</v>
      </c>
      <c r="E107" s="53"/>
      <c r="F107" s="114"/>
      <c r="G107" s="114"/>
      <c r="H107" s="114"/>
      <c r="I107" s="21"/>
      <c r="J107" s="20">
        <f>SUM(F107:H107)</f>
        <v>0</v>
      </c>
    </row>
    <row r="108" spans="1:10" ht="24.95" hidden="1" customHeight="1" x14ac:dyDescent="0.2">
      <c r="A108" s="348">
        <f>CyP!A113</f>
        <v>0</v>
      </c>
      <c r="B108" s="401" t="str">
        <f t="shared" si="6"/>
        <v/>
      </c>
      <c r="C108" s="402"/>
      <c r="D108" s="15">
        <f t="shared" si="5"/>
        <v>0</v>
      </c>
      <c r="E108" s="53"/>
      <c r="F108" s="114"/>
      <c r="G108" s="114"/>
      <c r="H108" s="114"/>
      <c r="I108" s="21"/>
      <c r="J108" s="20">
        <f>SUM(F108:H108)</f>
        <v>0</v>
      </c>
    </row>
    <row r="109" spans="1:10" ht="39.950000000000003" hidden="1" customHeight="1" x14ac:dyDescent="0.2">
      <c r="A109" s="339">
        <f>CyP!A114</f>
        <v>0</v>
      </c>
      <c r="B109" s="399" t="str">
        <f t="shared" si="6"/>
        <v/>
      </c>
      <c r="C109" s="400"/>
      <c r="D109" s="15">
        <f t="shared" ref="D109:D140" si="7">IFERROR(VLOOKUP(A109,Tabla_CyP,9,FALSE),0)</f>
        <v>0</v>
      </c>
      <c r="E109" s="53"/>
      <c r="F109" s="114"/>
      <c r="G109" s="114"/>
      <c r="H109" s="114"/>
      <c r="I109" s="21"/>
      <c r="J109" s="20">
        <f>SUM(F109:H109)</f>
        <v>0</v>
      </c>
    </row>
    <row r="110" spans="1:10" ht="24.95" hidden="1" customHeight="1" x14ac:dyDescent="0.2">
      <c r="A110" s="348">
        <f>CyP!A115</f>
        <v>0</v>
      </c>
      <c r="B110" s="401" t="str">
        <f t="shared" si="6"/>
        <v/>
      </c>
      <c r="C110" s="402"/>
      <c r="D110" s="15">
        <f t="shared" si="7"/>
        <v>0</v>
      </c>
      <c r="E110" s="53"/>
      <c r="F110" s="114"/>
      <c r="G110" s="114"/>
      <c r="H110" s="114"/>
      <c r="I110" s="21"/>
      <c r="J110" s="20">
        <f>SUM(F110:H110)</f>
        <v>0</v>
      </c>
    </row>
    <row r="111" spans="1:10" ht="24.95" hidden="1" customHeight="1" x14ac:dyDescent="0.2">
      <c r="A111" s="339">
        <f>CyP!A116</f>
        <v>0</v>
      </c>
      <c r="B111" s="399" t="str">
        <f t="shared" si="6"/>
        <v/>
      </c>
      <c r="C111" s="400"/>
      <c r="D111" s="15">
        <f t="shared" si="7"/>
        <v>0</v>
      </c>
      <c r="E111" s="53"/>
      <c r="F111" s="114"/>
      <c r="G111" s="114"/>
      <c r="H111" s="114"/>
      <c r="I111" s="21"/>
      <c r="J111" s="20">
        <f>SUM(F111:H111)</f>
        <v>0</v>
      </c>
    </row>
    <row r="112" spans="1:10" ht="24.95" hidden="1" customHeight="1" x14ac:dyDescent="0.2">
      <c r="A112" s="339">
        <f>CyP!A117</f>
        <v>0</v>
      </c>
      <c r="B112" s="399" t="str">
        <f t="shared" si="6"/>
        <v/>
      </c>
      <c r="C112" s="400"/>
      <c r="D112" s="15">
        <f t="shared" si="7"/>
        <v>0</v>
      </c>
      <c r="E112" s="53"/>
      <c r="F112" s="114"/>
      <c r="G112" s="114"/>
      <c r="H112" s="114"/>
      <c r="I112" s="21"/>
      <c r="J112" s="20">
        <f>SUM(F112:H112)</f>
        <v>0</v>
      </c>
    </row>
    <row r="113" spans="1:10" ht="24.95" hidden="1" customHeight="1" x14ac:dyDescent="0.2">
      <c r="A113" s="339">
        <f>CyP!A118</f>
        <v>0</v>
      </c>
      <c r="B113" s="399" t="str">
        <f t="shared" si="6"/>
        <v/>
      </c>
      <c r="C113" s="400"/>
      <c r="D113" s="15">
        <f t="shared" si="7"/>
        <v>0</v>
      </c>
      <c r="E113" s="53"/>
      <c r="F113" s="114"/>
      <c r="G113" s="114"/>
      <c r="H113" s="114"/>
      <c r="I113" s="21"/>
      <c r="J113" s="20">
        <f>SUM(F113:H113)</f>
        <v>0</v>
      </c>
    </row>
    <row r="114" spans="1:10" ht="24.95" hidden="1" customHeight="1" x14ac:dyDescent="0.2">
      <c r="A114" s="339">
        <f>CyP!A119</f>
        <v>0</v>
      </c>
      <c r="B114" s="399" t="str">
        <f t="shared" si="6"/>
        <v/>
      </c>
      <c r="C114" s="400"/>
      <c r="D114" s="15">
        <f t="shared" si="7"/>
        <v>0</v>
      </c>
      <c r="E114" s="53"/>
      <c r="F114" s="114"/>
      <c r="G114" s="114"/>
      <c r="H114" s="114"/>
      <c r="I114" s="21"/>
      <c r="J114" s="20">
        <f>SUM(F114:H114)</f>
        <v>0</v>
      </c>
    </row>
    <row r="115" spans="1:10" ht="24.95" hidden="1" customHeight="1" x14ac:dyDescent="0.2">
      <c r="A115" s="339">
        <f>CyP!A120</f>
        <v>0</v>
      </c>
      <c r="B115" s="399" t="str">
        <f t="shared" si="6"/>
        <v/>
      </c>
      <c r="C115" s="400"/>
      <c r="D115" s="15">
        <f t="shared" si="7"/>
        <v>0</v>
      </c>
      <c r="E115" s="53"/>
      <c r="F115" s="114"/>
      <c r="G115" s="114"/>
      <c r="H115" s="114"/>
      <c r="I115" s="21"/>
      <c r="J115" s="20">
        <f>SUM(F115:H115)</f>
        <v>0</v>
      </c>
    </row>
    <row r="116" spans="1:10" ht="24.95" hidden="1" customHeight="1" x14ac:dyDescent="0.2">
      <c r="A116" s="339">
        <f>CyP!A121</f>
        <v>0</v>
      </c>
      <c r="B116" s="399" t="str">
        <f t="shared" si="6"/>
        <v/>
      </c>
      <c r="C116" s="400"/>
      <c r="D116" s="15">
        <f t="shared" si="7"/>
        <v>0</v>
      </c>
      <c r="E116" s="53"/>
      <c r="F116" s="114"/>
      <c r="G116" s="114"/>
      <c r="H116" s="114"/>
      <c r="I116" s="21"/>
      <c r="J116" s="20">
        <f>SUM(F116:H116)</f>
        <v>0</v>
      </c>
    </row>
    <row r="117" spans="1:10" ht="24.95" hidden="1" customHeight="1" x14ac:dyDescent="0.2">
      <c r="A117" s="348">
        <f>CyP!A122</f>
        <v>0</v>
      </c>
      <c r="B117" s="401" t="str">
        <f t="shared" si="6"/>
        <v/>
      </c>
      <c r="C117" s="402"/>
      <c r="D117" s="15">
        <f t="shared" si="7"/>
        <v>0</v>
      </c>
      <c r="E117" s="53"/>
      <c r="F117" s="114"/>
      <c r="G117" s="114"/>
      <c r="H117" s="114"/>
      <c r="I117" s="21"/>
      <c r="J117" s="20">
        <f>SUM(F117:H117)</f>
        <v>0</v>
      </c>
    </row>
    <row r="118" spans="1:10" ht="24.95" hidden="1" customHeight="1" x14ac:dyDescent="0.2">
      <c r="A118" s="339">
        <f>CyP!A123</f>
        <v>0</v>
      </c>
      <c r="B118" s="399" t="str">
        <f t="shared" si="6"/>
        <v/>
      </c>
      <c r="C118" s="400"/>
      <c r="D118" s="15">
        <f t="shared" si="7"/>
        <v>0</v>
      </c>
      <c r="E118" s="53"/>
      <c r="F118" s="114"/>
      <c r="G118" s="114"/>
      <c r="H118" s="114"/>
      <c r="I118" s="21"/>
      <c r="J118" s="20">
        <f>SUM(F118:H118)</f>
        <v>0</v>
      </c>
    </row>
    <row r="119" spans="1:10" ht="24.95" hidden="1" customHeight="1" x14ac:dyDescent="0.2">
      <c r="A119" s="348">
        <f>CyP!A124</f>
        <v>0</v>
      </c>
      <c r="B119" s="401" t="str">
        <f t="shared" si="6"/>
        <v/>
      </c>
      <c r="C119" s="402"/>
      <c r="D119" s="15">
        <f t="shared" si="7"/>
        <v>0</v>
      </c>
      <c r="E119" s="53"/>
      <c r="F119" s="114"/>
      <c r="G119" s="114"/>
      <c r="H119" s="114"/>
      <c r="I119" s="21"/>
      <c r="J119" s="20">
        <f>SUM(F119:H119)</f>
        <v>0</v>
      </c>
    </row>
    <row r="120" spans="1:10" ht="24.95" hidden="1" customHeight="1" x14ac:dyDescent="0.2">
      <c r="A120" s="348">
        <f>CyP!A125</f>
        <v>0</v>
      </c>
      <c r="B120" s="401" t="str">
        <f t="shared" si="6"/>
        <v/>
      </c>
      <c r="C120" s="402"/>
      <c r="D120" s="15">
        <f t="shared" si="7"/>
        <v>0</v>
      </c>
      <c r="E120" s="53"/>
      <c r="F120" s="114"/>
      <c r="G120" s="114"/>
      <c r="H120" s="114"/>
      <c r="I120" s="21"/>
      <c r="J120" s="20">
        <f>SUM(F120:H120)</f>
        <v>0</v>
      </c>
    </row>
    <row r="121" spans="1:10" ht="39.950000000000003" hidden="1" customHeight="1" x14ac:dyDescent="0.2">
      <c r="A121" s="339">
        <f>CyP!A126</f>
        <v>0</v>
      </c>
      <c r="B121" s="399" t="str">
        <f t="shared" si="6"/>
        <v/>
      </c>
      <c r="C121" s="400"/>
      <c r="D121" s="15">
        <f t="shared" si="7"/>
        <v>0</v>
      </c>
      <c r="E121" s="53"/>
      <c r="F121" s="114"/>
      <c r="G121" s="114"/>
      <c r="H121" s="114"/>
      <c r="I121" s="21"/>
      <c r="J121" s="20">
        <f>SUM(F121:H121)</f>
        <v>0</v>
      </c>
    </row>
    <row r="122" spans="1:10" ht="24.95" hidden="1" customHeight="1" x14ac:dyDescent="0.2">
      <c r="A122" s="339">
        <f>CyP!A127</f>
        <v>0</v>
      </c>
      <c r="B122" s="399" t="str">
        <f t="shared" si="6"/>
        <v/>
      </c>
      <c r="C122" s="400"/>
      <c r="D122" s="15">
        <f t="shared" si="7"/>
        <v>0</v>
      </c>
      <c r="E122" s="53"/>
      <c r="F122" s="114"/>
      <c r="G122" s="114"/>
      <c r="H122" s="114"/>
      <c r="I122" s="21"/>
      <c r="J122" s="20">
        <f>SUM(F122:H122)</f>
        <v>0</v>
      </c>
    </row>
    <row r="123" spans="1:10" ht="39.950000000000003" hidden="1" customHeight="1" x14ac:dyDescent="0.2">
      <c r="A123" s="339">
        <f>CyP!A128</f>
        <v>0</v>
      </c>
      <c r="B123" s="399" t="str">
        <f t="shared" si="6"/>
        <v/>
      </c>
      <c r="C123" s="400"/>
      <c r="D123" s="15">
        <f t="shared" si="7"/>
        <v>0</v>
      </c>
      <c r="E123" s="53"/>
      <c r="F123" s="114"/>
      <c r="G123" s="114"/>
      <c r="H123" s="114"/>
      <c r="I123" s="21"/>
      <c r="J123" s="20">
        <f>SUM(F123:H123)</f>
        <v>0</v>
      </c>
    </row>
    <row r="124" spans="1:10" ht="39.950000000000003" hidden="1" customHeight="1" x14ac:dyDescent="0.2">
      <c r="A124" s="339">
        <f>CyP!A129</f>
        <v>0</v>
      </c>
      <c r="B124" s="399" t="str">
        <f t="shared" si="6"/>
        <v/>
      </c>
      <c r="C124" s="400"/>
      <c r="D124" s="15">
        <f t="shared" si="7"/>
        <v>0</v>
      </c>
      <c r="E124" s="53"/>
      <c r="F124" s="114"/>
      <c r="G124" s="114"/>
      <c r="H124" s="114"/>
      <c r="I124" s="21"/>
      <c r="J124" s="20">
        <f>SUM(F124:H124)</f>
        <v>0</v>
      </c>
    </row>
    <row r="125" spans="1:10" ht="39.950000000000003" hidden="1" customHeight="1" x14ac:dyDescent="0.2">
      <c r="A125" s="339">
        <f>CyP!A130</f>
        <v>0</v>
      </c>
      <c r="B125" s="399" t="str">
        <f t="shared" si="6"/>
        <v/>
      </c>
      <c r="C125" s="400"/>
      <c r="D125" s="15">
        <f t="shared" si="7"/>
        <v>0</v>
      </c>
      <c r="E125" s="53"/>
      <c r="F125" s="114"/>
      <c r="G125" s="114"/>
      <c r="H125" s="114"/>
      <c r="I125" s="21"/>
      <c r="J125" s="20">
        <f>SUM(F125:H125)</f>
        <v>0</v>
      </c>
    </row>
    <row r="126" spans="1:10" ht="24.95" hidden="1" customHeight="1" x14ac:dyDescent="0.2">
      <c r="A126" s="339">
        <f>CyP!A131</f>
        <v>0</v>
      </c>
      <c r="B126" s="399" t="str">
        <f t="shared" si="6"/>
        <v/>
      </c>
      <c r="C126" s="400"/>
      <c r="D126" s="15">
        <f t="shared" si="7"/>
        <v>0</v>
      </c>
      <c r="E126" s="53"/>
      <c r="F126" s="114"/>
      <c r="G126" s="114"/>
      <c r="H126" s="114"/>
      <c r="I126" s="21"/>
      <c r="J126" s="20">
        <f>SUM(F126:H126)</f>
        <v>0</v>
      </c>
    </row>
    <row r="127" spans="1:10" ht="24.95" hidden="1" customHeight="1" x14ac:dyDescent="0.2">
      <c r="A127" s="339">
        <f>CyP!A132</f>
        <v>0</v>
      </c>
      <c r="B127" s="399" t="str">
        <f t="shared" si="6"/>
        <v/>
      </c>
      <c r="C127" s="400"/>
      <c r="D127" s="15">
        <f t="shared" si="7"/>
        <v>0</v>
      </c>
      <c r="E127" s="53"/>
      <c r="F127" s="114"/>
      <c r="G127" s="114"/>
      <c r="H127" s="114"/>
      <c r="I127" s="21"/>
      <c r="J127" s="20">
        <f>SUM(F127:H127)</f>
        <v>0</v>
      </c>
    </row>
    <row r="128" spans="1:10" ht="24.95" hidden="1" customHeight="1" x14ac:dyDescent="0.2">
      <c r="A128" s="339">
        <f>CyP!A133</f>
        <v>0</v>
      </c>
      <c r="B128" s="399" t="str">
        <f t="shared" si="6"/>
        <v/>
      </c>
      <c r="C128" s="400"/>
      <c r="D128" s="15">
        <f t="shared" si="7"/>
        <v>0</v>
      </c>
      <c r="E128" s="53"/>
      <c r="F128" s="114"/>
      <c r="G128" s="114"/>
      <c r="H128" s="114"/>
      <c r="I128" s="21"/>
      <c r="J128" s="20">
        <f>SUM(F128:H128)</f>
        <v>0</v>
      </c>
    </row>
    <row r="129" spans="1:10" ht="24.95" hidden="1" customHeight="1" x14ac:dyDescent="0.2">
      <c r="A129" s="339">
        <f>CyP!A134</f>
        <v>0</v>
      </c>
      <c r="B129" s="399" t="str">
        <f t="shared" si="6"/>
        <v/>
      </c>
      <c r="C129" s="400"/>
      <c r="D129" s="15">
        <f t="shared" si="7"/>
        <v>0</v>
      </c>
      <c r="E129" s="53"/>
      <c r="F129" s="114"/>
      <c r="G129" s="114"/>
      <c r="H129" s="114"/>
      <c r="I129" s="21"/>
      <c r="J129" s="20">
        <f>SUM(F129:H129)</f>
        <v>0</v>
      </c>
    </row>
    <row r="130" spans="1:10" ht="24.95" hidden="1" customHeight="1" x14ac:dyDescent="0.2">
      <c r="A130" s="348">
        <f>CyP!A135</f>
        <v>0</v>
      </c>
      <c r="B130" s="401" t="str">
        <f t="shared" si="6"/>
        <v/>
      </c>
      <c r="C130" s="402"/>
      <c r="D130" s="15">
        <f t="shared" si="7"/>
        <v>0</v>
      </c>
      <c r="E130" s="53"/>
      <c r="F130" s="114"/>
      <c r="G130" s="114"/>
      <c r="H130" s="114"/>
      <c r="I130" s="21"/>
      <c r="J130" s="20">
        <f>SUM(F130:H130)</f>
        <v>0</v>
      </c>
    </row>
    <row r="131" spans="1:10" ht="24.95" hidden="1" customHeight="1" x14ac:dyDescent="0.2">
      <c r="A131" s="339">
        <f>CyP!A136</f>
        <v>0</v>
      </c>
      <c r="B131" s="399" t="str">
        <f t="shared" si="6"/>
        <v/>
      </c>
      <c r="C131" s="400"/>
      <c r="D131" s="15">
        <f t="shared" si="7"/>
        <v>0</v>
      </c>
      <c r="E131" s="53"/>
      <c r="F131" s="114"/>
      <c r="G131" s="114"/>
      <c r="H131" s="114"/>
      <c r="I131" s="21"/>
      <c r="J131" s="20">
        <f>SUM(F131:H131)</f>
        <v>0</v>
      </c>
    </row>
    <row r="132" spans="1:10" ht="24.95" hidden="1" customHeight="1" x14ac:dyDescent="0.2">
      <c r="A132" s="339">
        <f>CyP!A137</f>
        <v>0</v>
      </c>
      <c r="B132" s="399" t="str">
        <f t="shared" si="6"/>
        <v/>
      </c>
      <c r="C132" s="400"/>
      <c r="D132" s="15">
        <f t="shared" si="7"/>
        <v>0</v>
      </c>
      <c r="E132" s="53"/>
      <c r="F132" s="114"/>
      <c r="G132" s="114"/>
      <c r="H132" s="114"/>
      <c r="I132" s="21"/>
      <c r="J132" s="20">
        <f>SUM(F132:H132)</f>
        <v>0</v>
      </c>
    </row>
    <row r="133" spans="1:10" ht="24.95" hidden="1" customHeight="1" x14ac:dyDescent="0.2">
      <c r="A133" s="339">
        <f>CyP!A138</f>
        <v>0</v>
      </c>
      <c r="B133" s="399" t="str">
        <f t="shared" si="6"/>
        <v/>
      </c>
      <c r="C133" s="400"/>
      <c r="D133" s="15">
        <f t="shared" si="7"/>
        <v>0</v>
      </c>
      <c r="E133" s="53"/>
      <c r="F133" s="114"/>
      <c r="G133" s="114"/>
      <c r="H133" s="114"/>
      <c r="I133" s="21"/>
      <c r="J133" s="20">
        <f>SUM(F133:H133)</f>
        <v>0</v>
      </c>
    </row>
    <row r="134" spans="1:10" ht="24.95" hidden="1" customHeight="1" x14ac:dyDescent="0.2">
      <c r="A134" s="339">
        <f>CyP!A139</f>
        <v>0</v>
      </c>
      <c r="B134" s="399" t="str">
        <f t="shared" si="6"/>
        <v/>
      </c>
      <c r="C134" s="400"/>
      <c r="D134" s="15">
        <f t="shared" si="7"/>
        <v>0</v>
      </c>
      <c r="E134" s="53"/>
      <c r="F134" s="114"/>
      <c r="G134" s="114"/>
      <c r="H134" s="114"/>
      <c r="I134" s="21"/>
      <c r="J134" s="20">
        <f>SUM(F134:H134)</f>
        <v>0</v>
      </c>
    </row>
    <row r="135" spans="1:10" ht="24.95" hidden="1" customHeight="1" x14ac:dyDescent="0.2">
      <c r="A135" s="339">
        <f>CyP!A140</f>
        <v>0</v>
      </c>
      <c r="B135" s="399" t="str">
        <f t="shared" si="6"/>
        <v/>
      </c>
      <c r="C135" s="400"/>
      <c r="D135" s="15">
        <f t="shared" si="7"/>
        <v>0</v>
      </c>
      <c r="E135" s="53"/>
      <c r="F135" s="114"/>
      <c r="G135" s="114"/>
      <c r="H135" s="114"/>
      <c r="I135" s="21"/>
      <c r="J135" s="20">
        <f>SUM(F135:H135)</f>
        <v>0</v>
      </c>
    </row>
    <row r="136" spans="1:10" ht="24.95" hidden="1" customHeight="1" x14ac:dyDescent="0.2">
      <c r="A136" s="339">
        <f>CyP!A141</f>
        <v>0</v>
      </c>
      <c r="B136" s="399" t="str">
        <f t="shared" si="6"/>
        <v/>
      </c>
      <c r="C136" s="400"/>
      <c r="D136" s="15">
        <f t="shared" si="7"/>
        <v>0</v>
      </c>
      <c r="E136" s="53"/>
      <c r="F136" s="114"/>
      <c r="G136" s="114"/>
      <c r="H136" s="114"/>
      <c r="I136" s="21"/>
      <c r="J136" s="20">
        <f>SUM(F136:H136)</f>
        <v>0</v>
      </c>
    </row>
    <row r="137" spans="1:10" ht="24.95" hidden="1" customHeight="1" x14ac:dyDescent="0.2">
      <c r="A137" s="339">
        <f>CyP!A142</f>
        <v>0</v>
      </c>
      <c r="B137" s="399" t="str">
        <f t="shared" si="6"/>
        <v/>
      </c>
      <c r="C137" s="400"/>
      <c r="D137" s="15">
        <f t="shared" si="7"/>
        <v>0</v>
      </c>
      <c r="E137" s="53"/>
      <c r="F137" s="114"/>
      <c r="G137" s="114"/>
      <c r="H137" s="114"/>
      <c r="I137" s="21"/>
      <c r="J137" s="20">
        <f>SUM(F137:H137)</f>
        <v>0</v>
      </c>
    </row>
    <row r="138" spans="1:10" ht="24.95" hidden="1" customHeight="1" x14ac:dyDescent="0.2">
      <c r="A138" s="339">
        <f>CyP!A143</f>
        <v>0</v>
      </c>
      <c r="B138" s="399" t="str">
        <f t="shared" si="6"/>
        <v/>
      </c>
      <c r="C138" s="400"/>
      <c r="D138" s="15">
        <f t="shared" si="7"/>
        <v>0</v>
      </c>
      <c r="E138" s="53"/>
      <c r="F138" s="114"/>
      <c r="G138" s="114"/>
      <c r="H138" s="114"/>
      <c r="I138" s="21"/>
      <c r="J138" s="20">
        <f>SUM(F138:H138)</f>
        <v>0</v>
      </c>
    </row>
    <row r="139" spans="1:10" ht="24.95" hidden="1" customHeight="1" x14ac:dyDescent="0.2">
      <c r="A139" s="348">
        <f>CyP!A144</f>
        <v>0</v>
      </c>
      <c r="B139" s="401" t="str">
        <f t="shared" si="6"/>
        <v/>
      </c>
      <c r="C139" s="402"/>
      <c r="D139" s="15">
        <f t="shared" si="7"/>
        <v>0</v>
      </c>
      <c r="E139" s="53"/>
      <c r="F139" s="114"/>
      <c r="G139" s="114"/>
      <c r="H139" s="114"/>
      <c r="I139" s="21"/>
      <c r="J139" s="20">
        <f>SUM(F139:H139)</f>
        <v>0</v>
      </c>
    </row>
    <row r="140" spans="1:10" ht="24.95" hidden="1" customHeight="1" x14ac:dyDescent="0.2">
      <c r="A140" s="339">
        <f>CyP!A145</f>
        <v>0</v>
      </c>
      <c r="B140" s="399" t="str">
        <f t="shared" si="6"/>
        <v/>
      </c>
      <c r="C140" s="400"/>
      <c r="D140" s="15">
        <f t="shared" si="7"/>
        <v>0</v>
      </c>
      <c r="E140" s="53"/>
      <c r="F140" s="114"/>
      <c r="G140" s="114"/>
      <c r="H140" s="114"/>
      <c r="I140" s="21"/>
      <c r="J140" s="20">
        <f>SUM(F140:H140)</f>
        <v>0</v>
      </c>
    </row>
    <row r="141" spans="1:10" ht="24.95" hidden="1" customHeight="1" x14ac:dyDescent="0.2">
      <c r="A141" s="339">
        <f>CyP!A146</f>
        <v>0</v>
      </c>
      <c r="B141" s="399" t="str">
        <f t="shared" si="6"/>
        <v/>
      </c>
      <c r="C141" s="400"/>
      <c r="D141" s="15">
        <f t="shared" ref="D141:D172" si="8">IFERROR(VLOOKUP(A141,Tabla_CyP,9,FALSE),0)</f>
        <v>0</v>
      </c>
      <c r="E141" s="53"/>
      <c r="F141" s="114"/>
      <c r="G141" s="114"/>
      <c r="H141" s="114"/>
      <c r="I141" s="21"/>
      <c r="J141" s="20">
        <f>SUM(F141:H141)</f>
        <v>0</v>
      </c>
    </row>
    <row r="142" spans="1:10" ht="39.950000000000003" hidden="1" customHeight="1" x14ac:dyDescent="0.2">
      <c r="A142" s="339">
        <f>CyP!A147</f>
        <v>0</v>
      </c>
      <c r="B142" s="399" t="str">
        <f t="shared" si="6"/>
        <v/>
      </c>
      <c r="C142" s="400"/>
      <c r="D142" s="15">
        <f t="shared" si="8"/>
        <v>0</v>
      </c>
      <c r="E142" s="53"/>
      <c r="F142" s="114"/>
      <c r="G142" s="114"/>
      <c r="H142" s="114"/>
      <c r="I142" s="21"/>
      <c r="J142" s="20">
        <f>SUM(F142:H142)</f>
        <v>0</v>
      </c>
    </row>
    <row r="143" spans="1:10" ht="24.95" hidden="1" customHeight="1" x14ac:dyDescent="0.2">
      <c r="A143" s="339">
        <f>CyP!A148</f>
        <v>0</v>
      </c>
      <c r="B143" s="399" t="str">
        <f t="shared" si="6"/>
        <v/>
      </c>
      <c r="C143" s="400"/>
      <c r="D143" s="15">
        <f t="shared" si="8"/>
        <v>0</v>
      </c>
      <c r="E143" s="53"/>
      <c r="F143" s="114"/>
      <c r="G143" s="114"/>
      <c r="H143" s="114"/>
      <c r="I143" s="21"/>
      <c r="J143" s="20">
        <f>SUM(F143:H143)</f>
        <v>0</v>
      </c>
    </row>
    <row r="144" spans="1:10" ht="24.95" hidden="1" customHeight="1" x14ac:dyDescent="0.2">
      <c r="A144" s="339">
        <f>CyP!A149</f>
        <v>0</v>
      </c>
      <c r="B144" s="399" t="str">
        <f t="shared" si="6"/>
        <v/>
      </c>
      <c r="C144" s="400"/>
      <c r="D144" s="15">
        <f t="shared" si="8"/>
        <v>0</v>
      </c>
      <c r="E144" s="53"/>
      <c r="F144" s="114"/>
      <c r="G144" s="114"/>
      <c r="H144" s="114"/>
      <c r="I144" s="21"/>
      <c r="J144" s="20">
        <f>SUM(F144:H144)</f>
        <v>0</v>
      </c>
    </row>
    <row r="145" spans="1:10" ht="24.95" hidden="1" customHeight="1" x14ac:dyDescent="0.2">
      <c r="A145" s="348">
        <f>CyP!A150</f>
        <v>0</v>
      </c>
      <c r="B145" s="401" t="str">
        <f t="shared" si="6"/>
        <v/>
      </c>
      <c r="C145" s="402"/>
      <c r="D145" s="15">
        <f t="shared" si="8"/>
        <v>0</v>
      </c>
      <c r="E145" s="53"/>
      <c r="F145" s="114"/>
      <c r="G145" s="114"/>
      <c r="H145" s="114"/>
      <c r="I145" s="21"/>
      <c r="J145" s="20">
        <f>SUM(F145:H145)</f>
        <v>0</v>
      </c>
    </row>
    <row r="146" spans="1:10" ht="24.95" hidden="1" customHeight="1" x14ac:dyDescent="0.2">
      <c r="A146" s="339">
        <f>CyP!A151</f>
        <v>0</v>
      </c>
      <c r="B146" s="399" t="str">
        <f t="shared" si="6"/>
        <v/>
      </c>
      <c r="C146" s="400"/>
      <c r="D146" s="15">
        <f t="shared" si="8"/>
        <v>0</v>
      </c>
      <c r="E146" s="53"/>
      <c r="F146" s="114"/>
      <c r="G146" s="114"/>
      <c r="H146" s="114"/>
      <c r="I146" s="21"/>
      <c r="J146" s="20">
        <f>SUM(F146:H146)</f>
        <v>0</v>
      </c>
    </row>
    <row r="147" spans="1:10" ht="24.95" hidden="1" customHeight="1" x14ac:dyDescent="0.2">
      <c r="A147" s="339">
        <f>CyP!A152</f>
        <v>0</v>
      </c>
      <c r="B147" s="399" t="str">
        <f t="shared" si="6"/>
        <v/>
      </c>
      <c r="C147" s="400"/>
      <c r="D147" s="15">
        <f t="shared" si="8"/>
        <v>0</v>
      </c>
      <c r="E147" s="53"/>
      <c r="F147" s="114"/>
      <c r="G147" s="114"/>
      <c r="H147" s="114"/>
      <c r="I147" s="21"/>
      <c r="J147" s="20">
        <f>SUM(F147:H147)</f>
        <v>0</v>
      </c>
    </row>
    <row r="148" spans="1:10" ht="24.95" hidden="1" customHeight="1" x14ac:dyDescent="0.2">
      <c r="A148" s="339">
        <f>CyP!A153</f>
        <v>0</v>
      </c>
      <c r="B148" s="399" t="str">
        <f t="shared" si="6"/>
        <v/>
      </c>
      <c r="C148" s="400"/>
      <c r="D148" s="15">
        <f t="shared" si="8"/>
        <v>0</v>
      </c>
      <c r="E148" s="53"/>
      <c r="F148" s="114"/>
      <c r="G148" s="114"/>
      <c r="H148" s="114"/>
      <c r="I148" s="21"/>
      <c r="J148" s="20">
        <f>SUM(F148:H148)</f>
        <v>0</v>
      </c>
    </row>
    <row r="149" spans="1:10" ht="24.95" hidden="1" customHeight="1" x14ac:dyDescent="0.2">
      <c r="A149" s="339">
        <f>CyP!A154</f>
        <v>0</v>
      </c>
      <c r="B149" s="399" t="str">
        <f t="shared" si="6"/>
        <v/>
      </c>
      <c r="C149" s="400"/>
      <c r="D149" s="15">
        <f t="shared" si="8"/>
        <v>0</v>
      </c>
      <c r="E149" s="53"/>
      <c r="F149" s="114"/>
      <c r="G149" s="114"/>
      <c r="H149" s="114"/>
      <c r="I149" s="21"/>
      <c r="J149" s="20">
        <f>SUM(F149:H149)</f>
        <v>0</v>
      </c>
    </row>
    <row r="150" spans="1:10" ht="24.95" hidden="1" customHeight="1" x14ac:dyDescent="0.2">
      <c r="A150" s="339">
        <f>CyP!A155</f>
        <v>0</v>
      </c>
      <c r="B150" s="399" t="str">
        <f t="shared" si="6"/>
        <v/>
      </c>
      <c r="C150" s="400"/>
      <c r="D150" s="15">
        <f t="shared" si="8"/>
        <v>0</v>
      </c>
      <c r="E150" s="53"/>
      <c r="F150" s="114"/>
      <c r="G150" s="114"/>
      <c r="H150" s="114"/>
      <c r="I150" s="21"/>
      <c r="J150" s="20">
        <f>SUM(F150:H150)</f>
        <v>0</v>
      </c>
    </row>
    <row r="151" spans="1:10" ht="24.95" hidden="1" customHeight="1" x14ac:dyDescent="0.2">
      <c r="A151" s="348">
        <f>CyP!A156</f>
        <v>0</v>
      </c>
      <c r="B151" s="401" t="str">
        <f t="shared" si="6"/>
        <v/>
      </c>
      <c r="C151" s="402"/>
      <c r="D151" s="15">
        <f t="shared" si="8"/>
        <v>0</v>
      </c>
      <c r="E151" s="53"/>
      <c r="F151" s="114"/>
      <c r="G151" s="114"/>
      <c r="H151" s="114"/>
      <c r="I151" s="21"/>
      <c r="J151" s="20">
        <f>SUM(F151:H151)</f>
        <v>0</v>
      </c>
    </row>
    <row r="152" spans="1:10" ht="24.95" hidden="1" customHeight="1" x14ac:dyDescent="0.2">
      <c r="A152" s="339">
        <f>CyP!A157</f>
        <v>0</v>
      </c>
      <c r="B152" s="399" t="str">
        <f t="shared" si="6"/>
        <v/>
      </c>
      <c r="C152" s="400"/>
      <c r="D152" s="15">
        <f t="shared" si="8"/>
        <v>0</v>
      </c>
      <c r="E152" s="53"/>
      <c r="F152" s="114"/>
      <c r="G152" s="114"/>
      <c r="H152" s="114"/>
      <c r="I152" s="21"/>
      <c r="J152" s="20">
        <f>SUM(F152:H152)</f>
        <v>0</v>
      </c>
    </row>
    <row r="153" spans="1:10" ht="24.95" hidden="1" customHeight="1" x14ac:dyDescent="0.2">
      <c r="A153" s="339">
        <f>CyP!A158</f>
        <v>0</v>
      </c>
      <c r="B153" s="399" t="str">
        <f t="shared" si="6"/>
        <v/>
      </c>
      <c r="C153" s="400"/>
      <c r="D153" s="15">
        <f t="shared" si="8"/>
        <v>0</v>
      </c>
      <c r="E153" s="53"/>
      <c r="F153" s="114"/>
      <c r="G153" s="114"/>
      <c r="H153" s="114"/>
      <c r="I153" s="21"/>
      <c r="J153" s="20">
        <f>SUM(F153:H153)</f>
        <v>0</v>
      </c>
    </row>
    <row r="154" spans="1:10" ht="24.95" hidden="1" customHeight="1" x14ac:dyDescent="0.2">
      <c r="A154" s="348">
        <f>CyP!A159</f>
        <v>0</v>
      </c>
      <c r="B154" s="401" t="str">
        <f t="shared" si="6"/>
        <v/>
      </c>
      <c r="C154" s="402"/>
      <c r="D154" s="15">
        <f t="shared" si="8"/>
        <v>0</v>
      </c>
      <c r="E154" s="53"/>
      <c r="F154" s="114"/>
      <c r="G154" s="114"/>
      <c r="H154" s="114"/>
      <c r="I154" s="21"/>
      <c r="J154" s="20">
        <f>SUM(F154:H154)</f>
        <v>0</v>
      </c>
    </row>
    <row r="155" spans="1:10" ht="39.950000000000003" hidden="1" customHeight="1" x14ac:dyDescent="0.2">
      <c r="A155" s="339">
        <f>CyP!A160</f>
        <v>0</v>
      </c>
      <c r="B155" s="399" t="str">
        <f t="shared" si="6"/>
        <v/>
      </c>
      <c r="C155" s="400"/>
      <c r="D155" s="15">
        <f t="shared" si="8"/>
        <v>0</v>
      </c>
      <c r="E155" s="53"/>
      <c r="F155" s="114"/>
      <c r="G155" s="114"/>
      <c r="H155" s="114"/>
      <c r="I155" s="21"/>
      <c r="J155" s="20">
        <f>SUM(F155:H155)</f>
        <v>0</v>
      </c>
    </row>
    <row r="156" spans="1:10" ht="24.95" hidden="1" customHeight="1" x14ac:dyDescent="0.2">
      <c r="A156" s="348">
        <f>CyP!A161</f>
        <v>0</v>
      </c>
      <c r="B156" s="401" t="str">
        <f t="shared" si="6"/>
        <v/>
      </c>
      <c r="C156" s="402"/>
      <c r="D156" s="15">
        <f t="shared" si="8"/>
        <v>0</v>
      </c>
      <c r="E156" s="53"/>
      <c r="F156" s="114"/>
      <c r="G156" s="114"/>
      <c r="H156" s="114"/>
      <c r="I156" s="21"/>
      <c r="J156" s="20">
        <f>SUM(F156:H156)</f>
        <v>0</v>
      </c>
    </row>
    <row r="157" spans="1:10" ht="24.95" hidden="1" customHeight="1" x14ac:dyDescent="0.2">
      <c r="A157" s="339">
        <f>CyP!A162</f>
        <v>0</v>
      </c>
      <c r="B157" s="399" t="str">
        <f t="shared" si="6"/>
        <v/>
      </c>
      <c r="C157" s="400"/>
      <c r="D157" s="15">
        <f t="shared" si="8"/>
        <v>0</v>
      </c>
      <c r="E157" s="53"/>
      <c r="F157" s="114"/>
      <c r="G157" s="114"/>
      <c r="H157" s="114"/>
      <c r="I157" s="21"/>
      <c r="J157" s="20">
        <f>SUM(F157:H157)</f>
        <v>0</v>
      </c>
    </row>
    <row r="158" spans="1:10" ht="24.95" hidden="1" customHeight="1" x14ac:dyDescent="0.2">
      <c r="A158" s="348">
        <f>CyP!A163</f>
        <v>0</v>
      </c>
      <c r="B158" s="401" t="str">
        <f t="shared" si="6"/>
        <v/>
      </c>
      <c r="C158" s="402"/>
      <c r="D158" s="15">
        <f t="shared" si="8"/>
        <v>0</v>
      </c>
      <c r="E158" s="53"/>
      <c r="F158" s="114"/>
      <c r="G158" s="114"/>
      <c r="H158" s="114"/>
      <c r="I158" s="21"/>
      <c r="J158" s="20">
        <f>SUM(F158:H158)</f>
        <v>0</v>
      </c>
    </row>
    <row r="159" spans="1:10" ht="24.95" hidden="1" customHeight="1" x14ac:dyDescent="0.2">
      <c r="A159" s="339">
        <f>CyP!A164</f>
        <v>0</v>
      </c>
      <c r="B159" s="399" t="str">
        <f t="shared" si="6"/>
        <v/>
      </c>
      <c r="C159" s="400"/>
      <c r="D159" s="15">
        <f t="shared" si="8"/>
        <v>0</v>
      </c>
      <c r="E159" s="53"/>
      <c r="F159" s="114"/>
      <c r="G159" s="114"/>
      <c r="H159" s="114"/>
      <c r="I159" s="21"/>
      <c r="J159" s="20">
        <f>SUM(F159:H159)</f>
        <v>0</v>
      </c>
    </row>
    <row r="160" spans="1:10" ht="24.95" hidden="1" customHeight="1" x14ac:dyDescent="0.2">
      <c r="A160" s="339">
        <f>CyP!A165</f>
        <v>0</v>
      </c>
      <c r="B160" s="399" t="str">
        <f t="shared" si="6"/>
        <v/>
      </c>
      <c r="C160" s="400"/>
      <c r="D160" s="15">
        <f t="shared" si="8"/>
        <v>0</v>
      </c>
      <c r="E160" s="53"/>
      <c r="F160" s="114"/>
      <c r="G160" s="114"/>
      <c r="H160" s="114"/>
      <c r="I160" s="21"/>
      <c r="J160" s="20">
        <f>SUM(F160:H160)</f>
        <v>0</v>
      </c>
    </row>
    <row r="161" spans="1:10" ht="24.95" hidden="1" customHeight="1" x14ac:dyDescent="0.2">
      <c r="A161" s="339">
        <f>CyP!A166</f>
        <v>0</v>
      </c>
      <c r="B161" s="399" t="str">
        <f t="shared" si="6"/>
        <v/>
      </c>
      <c r="C161" s="400"/>
      <c r="D161" s="15">
        <f t="shared" si="8"/>
        <v>0</v>
      </c>
      <c r="E161" s="53"/>
      <c r="F161" s="114"/>
      <c r="G161" s="114"/>
      <c r="H161" s="114"/>
      <c r="I161" s="21"/>
      <c r="J161" s="20">
        <f>SUM(F161:H161)</f>
        <v>0</v>
      </c>
    </row>
    <row r="162" spans="1:10" ht="24.95" hidden="1" customHeight="1" x14ac:dyDescent="0.2">
      <c r="A162" s="339">
        <f>CyP!A167</f>
        <v>0</v>
      </c>
      <c r="B162" s="399" t="str">
        <f t="shared" ref="B162:B208" si="9">IFERROR(VLOOKUP(A162,Tabla_CyP,2,FALSE),"")</f>
        <v/>
      </c>
      <c r="C162" s="400"/>
      <c r="D162" s="15">
        <f t="shared" si="8"/>
        <v>0</v>
      </c>
      <c r="E162" s="53"/>
      <c r="F162" s="114"/>
      <c r="G162" s="114"/>
      <c r="H162" s="114"/>
      <c r="I162" s="21"/>
      <c r="J162" s="20">
        <f>SUM(F162:H162)</f>
        <v>0</v>
      </c>
    </row>
    <row r="163" spans="1:10" ht="24.95" hidden="1" customHeight="1" x14ac:dyDescent="0.2">
      <c r="A163" s="339">
        <f>CyP!A168</f>
        <v>0</v>
      </c>
      <c r="B163" s="399" t="str">
        <f t="shared" si="9"/>
        <v/>
      </c>
      <c r="C163" s="400"/>
      <c r="D163" s="15">
        <f t="shared" si="8"/>
        <v>0</v>
      </c>
      <c r="E163" s="53"/>
      <c r="F163" s="114"/>
      <c r="G163" s="114"/>
      <c r="H163" s="114"/>
      <c r="I163" s="21"/>
      <c r="J163" s="20">
        <f>SUM(F163:H163)</f>
        <v>0</v>
      </c>
    </row>
    <row r="164" spans="1:10" ht="24.95" hidden="1" customHeight="1" x14ac:dyDescent="0.2">
      <c r="A164" s="348">
        <f>CyP!A169</f>
        <v>0</v>
      </c>
      <c r="B164" s="401" t="str">
        <f t="shared" si="9"/>
        <v/>
      </c>
      <c r="C164" s="402"/>
      <c r="D164" s="15">
        <f t="shared" si="8"/>
        <v>0</v>
      </c>
      <c r="E164" s="53"/>
      <c r="F164" s="114"/>
      <c r="G164" s="114"/>
      <c r="H164" s="114"/>
      <c r="I164" s="21"/>
      <c r="J164" s="20">
        <f>SUM(F164:H164)</f>
        <v>0</v>
      </c>
    </row>
    <row r="165" spans="1:10" ht="24.95" hidden="1" customHeight="1" x14ac:dyDescent="0.2">
      <c r="A165" s="348">
        <f>CyP!A170</f>
        <v>0</v>
      </c>
      <c r="B165" s="401" t="str">
        <f t="shared" si="9"/>
        <v/>
      </c>
      <c r="C165" s="402"/>
      <c r="D165" s="15">
        <f t="shared" si="8"/>
        <v>0</v>
      </c>
      <c r="E165" s="53"/>
      <c r="F165" s="114"/>
      <c r="G165" s="114"/>
      <c r="H165" s="114"/>
      <c r="I165" s="21"/>
      <c r="J165" s="20">
        <f>SUM(F165:H165)</f>
        <v>0</v>
      </c>
    </row>
    <row r="166" spans="1:10" ht="39.950000000000003" hidden="1" customHeight="1" x14ac:dyDescent="0.2">
      <c r="A166" s="339">
        <f>CyP!A171</f>
        <v>0</v>
      </c>
      <c r="B166" s="399" t="str">
        <f t="shared" si="9"/>
        <v/>
      </c>
      <c r="C166" s="400"/>
      <c r="D166" s="15">
        <f t="shared" si="8"/>
        <v>0</v>
      </c>
      <c r="E166" s="53"/>
      <c r="F166" s="114"/>
      <c r="G166" s="114"/>
      <c r="H166" s="114"/>
      <c r="I166" s="21"/>
      <c r="J166" s="20">
        <f>SUM(F166:H166)</f>
        <v>0</v>
      </c>
    </row>
    <row r="167" spans="1:10" ht="39.950000000000003" hidden="1" customHeight="1" x14ac:dyDescent="0.2">
      <c r="A167" s="339">
        <f>CyP!A172</f>
        <v>0</v>
      </c>
      <c r="B167" s="399" t="str">
        <f t="shared" si="9"/>
        <v/>
      </c>
      <c r="C167" s="400"/>
      <c r="D167" s="15">
        <f t="shared" si="8"/>
        <v>0</v>
      </c>
      <c r="E167" s="53"/>
      <c r="F167" s="114"/>
      <c r="G167" s="114"/>
      <c r="H167" s="114"/>
      <c r="I167" s="21"/>
      <c r="J167" s="20">
        <f>SUM(F167:H167)</f>
        <v>0</v>
      </c>
    </row>
    <row r="168" spans="1:10" ht="39.950000000000003" hidden="1" customHeight="1" x14ac:dyDescent="0.2">
      <c r="A168" s="339">
        <f>CyP!A173</f>
        <v>0</v>
      </c>
      <c r="B168" s="399" t="str">
        <f t="shared" si="9"/>
        <v/>
      </c>
      <c r="C168" s="400"/>
      <c r="D168" s="15">
        <f t="shared" si="8"/>
        <v>0</v>
      </c>
      <c r="E168" s="53"/>
      <c r="F168" s="114"/>
      <c r="G168" s="114"/>
      <c r="H168" s="114"/>
      <c r="I168" s="21"/>
      <c r="J168" s="20">
        <f>SUM(F168:H168)</f>
        <v>0</v>
      </c>
    </row>
    <row r="169" spans="1:10" ht="24.95" hidden="1" customHeight="1" x14ac:dyDescent="0.2">
      <c r="A169" s="348">
        <f>CyP!A174</f>
        <v>0</v>
      </c>
      <c r="B169" s="401" t="str">
        <f t="shared" si="9"/>
        <v/>
      </c>
      <c r="C169" s="402"/>
      <c r="D169" s="15">
        <f t="shared" si="8"/>
        <v>0</v>
      </c>
      <c r="E169" s="53"/>
      <c r="F169" s="114"/>
      <c r="G169" s="114"/>
      <c r="H169" s="114"/>
      <c r="I169" s="21"/>
      <c r="J169" s="20">
        <f>SUM(F169:H169)</f>
        <v>0</v>
      </c>
    </row>
    <row r="170" spans="1:10" ht="39.950000000000003" hidden="1" customHeight="1" x14ac:dyDescent="0.2">
      <c r="A170" s="339">
        <f>CyP!A175</f>
        <v>0</v>
      </c>
      <c r="B170" s="399" t="str">
        <f t="shared" si="9"/>
        <v/>
      </c>
      <c r="C170" s="400"/>
      <c r="D170" s="15">
        <f t="shared" si="8"/>
        <v>0</v>
      </c>
      <c r="E170" s="53"/>
      <c r="F170" s="114"/>
      <c r="G170" s="114"/>
      <c r="H170" s="114"/>
      <c r="I170" s="21"/>
      <c r="J170" s="20">
        <f>SUM(F170:H170)</f>
        <v>0</v>
      </c>
    </row>
    <row r="171" spans="1:10" ht="24.95" hidden="1" customHeight="1" x14ac:dyDescent="0.2">
      <c r="A171" s="339">
        <f>CyP!A176</f>
        <v>0</v>
      </c>
      <c r="B171" s="399" t="str">
        <f t="shared" si="9"/>
        <v/>
      </c>
      <c r="C171" s="400"/>
      <c r="D171" s="15">
        <f t="shared" si="8"/>
        <v>0</v>
      </c>
      <c r="E171" s="53"/>
      <c r="F171" s="114"/>
      <c r="G171" s="114"/>
      <c r="H171" s="114"/>
      <c r="I171" s="21"/>
      <c r="J171" s="20">
        <f>SUM(F171:H171)</f>
        <v>0</v>
      </c>
    </row>
    <row r="172" spans="1:10" ht="24.95" hidden="1" customHeight="1" x14ac:dyDescent="0.2">
      <c r="A172" s="339">
        <f>CyP!A177</f>
        <v>0</v>
      </c>
      <c r="B172" s="399" t="str">
        <f t="shared" si="9"/>
        <v/>
      </c>
      <c r="C172" s="400"/>
      <c r="D172" s="15">
        <f t="shared" si="8"/>
        <v>0</v>
      </c>
      <c r="E172" s="53"/>
      <c r="F172" s="114"/>
      <c r="G172" s="114"/>
      <c r="H172" s="114"/>
      <c r="I172" s="21"/>
      <c r="J172" s="20">
        <f>SUM(F172:H172)</f>
        <v>0</v>
      </c>
    </row>
    <row r="173" spans="1:10" ht="39.950000000000003" hidden="1" customHeight="1" x14ac:dyDescent="0.2">
      <c r="A173" s="339">
        <f>CyP!A178</f>
        <v>0</v>
      </c>
      <c r="B173" s="399" t="str">
        <f t="shared" si="9"/>
        <v/>
      </c>
      <c r="C173" s="400"/>
      <c r="D173" s="15">
        <f t="shared" ref="D173:D204" si="10">IFERROR(VLOOKUP(A173,Tabla_CyP,9,FALSE),0)</f>
        <v>0</v>
      </c>
      <c r="E173" s="53"/>
      <c r="F173" s="114"/>
      <c r="G173" s="114"/>
      <c r="H173" s="114"/>
      <c r="I173" s="21"/>
      <c r="J173" s="20">
        <f>SUM(F173:H173)</f>
        <v>0</v>
      </c>
    </row>
    <row r="174" spans="1:10" ht="24.95" hidden="1" customHeight="1" x14ac:dyDescent="0.2">
      <c r="A174" s="348">
        <f>CyP!A179</f>
        <v>0</v>
      </c>
      <c r="B174" s="401" t="str">
        <f t="shared" si="9"/>
        <v/>
      </c>
      <c r="C174" s="402"/>
      <c r="D174" s="15">
        <f t="shared" si="10"/>
        <v>0</v>
      </c>
      <c r="E174" s="53"/>
      <c r="F174" s="114"/>
      <c r="G174" s="114"/>
      <c r="H174" s="114"/>
      <c r="I174" s="21"/>
      <c r="J174" s="20">
        <f>SUM(F174:H174)</f>
        <v>0</v>
      </c>
    </row>
    <row r="175" spans="1:10" ht="24.95" hidden="1" customHeight="1" x14ac:dyDescent="0.2">
      <c r="A175" s="339">
        <f>CyP!A180</f>
        <v>0</v>
      </c>
      <c r="B175" s="399" t="str">
        <f t="shared" si="9"/>
        <v/>
      </c>
      <c r="C175" s="400"/>
      <c r="D175" s="15">
        <f t="shared" si="10"/>
        <v>0</v>
      </c>
      <c r="E175" s="53"/>
      <c r="F175" s="114"/>
      <c r="G175" s="114"/>
      <c r="H175" s="114"/>
      <c r="I175" s="21"/>
      <c r="J175" s="20">
        <f>SUM(F175:H175)</f>
        <v>0</v>
      </c>
    </row>
    <row r="176" spans="1:10" ht="24.95" hidden="1" customHeight="1" x14ac:dyDescent="0.2">
      <c r="A176" s="348">
        <f>CyP!A181</f>
        <v>0</v>
      </c>
      <c r="B176" s="401" t="str">
        <f t="shared" si="9"/>
        <v/>
      </c>
      <c r="C176" s="402"/>
      <c r="D176" s="15">
        <f t="shared" si="10"/>
        <v>0</v>
      </c>
      <c r="E176" s="53"/>
      <c r="F176" s="114"/>
      <c r="G176" s="114"/>
      <c r="H176" s="114"/>
      <c r="I176" s="21"/>
      <c r="J176" s="20">
        <f>SUM(F176:H176)</f>
        <v>0</v>
      </c>
    </row>
    <row r="177" spans="1:10" ht="24.95" hidden="1" customHeight="1" x14ac:dyDescent="0.2">
      <c r="A177" s="339">
        <f>CyP!A182</f>
        <v>0</v>
      </c>
      <c r="B177" s="399" t="str">
        <f t="shared" si="9"/>
        <v/>
      </c>
      <c r="C177" s="400"/>
      <c r="D177" s="15">
        <f t="shared" si="10"/>
        <v>0</v>
      </c>
      <c r="E177" s="53"/>
      <c r="F177" s="114"/>
      <c r="G177" s="114"/>
      <c r="H177" s="114"/>
      <c r="I177" s="21"/>
      <c r="J177" s="20">
        <f>SUM(F177:H177)</f>
        <v>0</v>
      </c>
    </row>
    <row r="178" spans="1:10" ht="39.950000000000003" hidden="1" customHeight="1" x14ac:dyDescent="0.2">
      <c r="A178" s="339">
        <f>CyP!A183</f>
        <v>0</v>
      </c>
      <c r="B178" s="399" t="str">
        <f t="shared" si="9"/>
        <v/>
      </c>
      <c r="C178" s="400"/>
      <c r="D178" s="15">
        <f t="shared" si="10"/>
        <v>0</v>
      </c>
      <c r="E178" s="53"/>
      <c r="F178" s="114"/>
      <c r="G178" s="114"/>
      <c r="H178" s="114"/>
      <c r="I178" s="21"/>
      <c r="J178" s="20">
        <f>SUM(F178:H178)</f>
        <v>0</v>
      </c>
    </row>
    <row r="179" spans="1:10" ht="24.95" hidden="1" customHeight="1" x14ac:dyDescent="0.2">
      <c r="A179" s="348">
        <f>CyP!A184</f>
        <v>0</v>
      </c>
      <c r="B179" s="401" t="str">
        <f t="shared" si="9"/>
        <v/>
      </c>
      <c r="C179" s="402"/>
      <c r="D179" s="15">
        <f t="shared" si="10"/>
        <v>0</v>
      </c>
      <c r="E179" s="53"/>
      <c r="F179" s="114"/>
      <c r="G179" s="114"/>
      <c r="H179" s="114"/>
      <c r="I179" s="21"/>
      <c r="J179" s="20">
        <f>SUM(F179:H179)</f>
        <v>0</v>
      </c>
    </row>
    <row r="180" spans="1:10" ht="24.95" hidden="1" customHeight="1" x14ac:dyDescent="0.2">
      <c r="A180" s="339">
        <f>CyP!A185</f>
        <v>0</v>
      </c>
      <c r="B180" s="399" t="str">
        <f t="shared" si="9"/>
        <v/>
      </c>
      <c r="C180" s="400"/>
      <c r="D180" s="15">
        <f t="shared" si="10"/>
        <v>0</v>
      </c>
      <c r="E180" s="53"/>
      <c r="F180" s="114"/>
      <c r="G180" s="114"/>
      <c r="H180" s="114"/>
      <c r="I180" s="21"/>
      <c r="J180" s="20">
        <f>SUM(F180:H180)</f>
        <v>0</v>
      </c>
    </row>
    <row r="181" spans="1:10" ht="24.95" hidden="1" customHeight="1" x14ac:dyDescent="0.2">
      <c r="A181" s="339">
        <f>CyP!A186</f>
        <v>0</v>
      </c>
      <c r="B181" s="399" t="str">
        <f t="shared" si="9"/>
        <v/>
      </c>
      <c r="C181" s="400"/>
      <c r="D181" s="15">
        <f t="shared" si="10"/>
        <v>0</v>
      </c>
      <c r="E181" s="53"/>
      <c r="F181" s="114"/>
      <c r="G181" s="114"/>
      <c r="H181" s="114"/>
      <c r="I181" s="21"/>
      <c r="J181" s="20">
        <f>SUM(F181:H181)</f>
        <v>0</v>
      </c>
    </row>
    <row r="182" spans="1:10" ht="24.95" hidden="1" customHeight="1" x14ac:dyDescent="0.2">
      <c r="A182" s="339">
        <f>CyP!A187</f>
        <v>0</v>
      </c>
      <c r="B182" s="399" t="str">
        <f t="shared" si="9"/>
        <v/>
      </c>
      <c r="C182" s="400"/>
      <c r="D182" s="15">
        <f t="shared" si="10"/>
        <v>0</v>
      </c>
      <c r="E182" s="53"/>
      <c r="F182" s="114"/>
      <c r="G182" s="114"/>
      <c r="H182" s="114"/>
      <c r="I182" s="21"/>
      <c r="J182" s="20">
        <f>SUM(F182:H182)</f>
        <v>0</v>
      </c>
    </row>
    <row r="183" spans="1:10" ht="24.95" hidden="1" customHeight="1" x14ac:dyDescent="0.2">
      <c r="A183" s="339">
        <f>CyP!A188</f>
        <v>0</v>
      </c>
      <c r="B183" s="399" t="str">
        <f t="shared" si="9"/>
        <v/>
      </c>
      <c r="C183" s="400"/>
      <c r="D183" s="15">
        <f t="shared" si="10"/>
        <v>0</v>
      </c>
      <c r="E183" s="53"/>
      <c r="F183" s="114"/>
      <c r="G183" s="114"/>
      <c r="H183" s="114"/>
      <c r="I183" s="21"/>
      <c r="J183" s="20">
        <f>SUM(F183:H183)</f>
        <v>0</v>
      </c>
    </row>
    <row r="184" spans="1:10" ht="24.95" hidden="1" customHeight="1" x14ac:dyDescent="0.2">
      <c r="A184" s="339">
        <f>CyP!A189</f>
        <v>0</v>
      </c>
      <c r="B184" s="399" t="str">
        <f t="shared" si="9"/>
        <v/>
      </c>
      <c r="C184" s="400"/>
      <c r="D184" s="15">
        <f t="shared" si="10"/>
        <v>0</v>
      </c>
      <c r="E184" s="53"/>
      <c r="F184" s="114"/>
      <c r="G184" s="114"/>
      <c r="H184" s="114"/>
      <c r="I184" s="21"/>
      <c r="J184" s="20">
        <f>SUM(F184:H184)</f>
        <v>0</v>
      </c>
    </row>
    <row r="185" spans="1:10" ht="24.95" hidden="1" customHeight="1" x14ac:dyDescent="0.2">
      <c r="A185" s="339">
        <f>CyP!A190</f>
        <v>0</v>
      </c>
      <c r="B185" s="399" t="str">
        <f t="shared" si="9"/>
        <v/>
      </c>
      <c r="C185" s="400"/>
      <c r="D185" s="15">
        <f t="shared" si="10"/>
        <v>0</v>
      </c>
      <c r="E185" s="53"/>
      <c r="F185" s="114"/>
      <c r="G185" s="114"/>
      <c r="H185" s="114"/>
      <c r="I185" s="21"/>
      <c r="J185" s="20">
        <f>SUM(F185:H185)</f>
        <v>0</v>
      </c>
    </row>
    <row r="186" spans="1:10" ht="24.95" hidden="1" customHeight="1" x14ac:dyDescent="0.2">
      <c r="A186" s="339">
        <f>CyP!A191</f>
        <v>0</v>
      </c>
      <c r="B186" s="399" t="str">
        <f t="shared" si="9"/>
        <v/>
      </c>
      <c r="C186" s="400"/>
      <c r="D186" s="15">
        <f t="shared" si="10"/>
        <v>0</v>
      </c>
      <c r="E186" s="53"/>
      <c r="F186" s="114"/>
      <c r="G186" s="114"/>
      <c r="H186" s="114"/>
      <c r="I186" s="21"/>
      <c r="J186" s="20">
        <f>SUM(F186:H186)</f>
        <v>0</v>
      </c>
    </row>
    <row r="187" spans="1:10" ht="24.95" hidden="1" customHeight="1" x14ac:dyDescent="0.2">
      <c r="A187" s="339">
        <f>CyP!A192</f>
        <v>0</v>
      </c>
      <c r="B187" s="399" t="str">
        <f t="shared" si="9"/>
        <v/>
      </c>
      <c r="C187" s="400"/>
      <c r="D187" s="15">
        <f t="shared" si="10"/>
        <v>0</v>
      </c>
      <c r="E187" s="53"/>
      <c r="F187" s="114"/>
      <c r="G187" s="114"/>
      <c r="H187" s="114"/>
      <c r="I187" s="21"/>
      <c r="J187" s="20">
        <f>SUM(F187:H187)</f>
        <v>0</v>
      </c>
    </row>
    <row r="188" spans="1:10" ht="24.95" hidden="1" customHeight="1" x14ac:dyDescent="0.2">
      <c r="A188" s="348">
        <f>CyP!A193</f>
        <v>0</v>
      </c>
      <c r="B188" s="401" t="str">
        <f t="shared" si="9"/>
        <v/>
      </c>
      <c r="C188" s="402"/>
      <c r="D188" s="15">
        <f t="shared" si="10"/>
        <v>0</v>
      </c>
      <c r="E188" s="53"/>
      <c r="F188" s="114"/>
      <c r="G188" s="114"/>
      <c r="H188" s="114"/>
      <c r="I188" s="21"/>
      <c r="J188" s="20">
        <f>SUM(F188:H188)</f>
        <v>0</v>
      </c>
    </row>
    <row r="189" spans="1:10" ht="24.95" hidden="1" customHeight="1" x14ac:dyDescent="0.2">
      <c r="A189" s="339">
        <f>CyP!A194</f>
        <v>0</v>
      </c>
      <c r="B189" s="399" t="str">
        <f t="shared" si="9"/>
        <v/>
      </c>
      <c r="C189" s="400"/>
      <c r="D189" s="15">
        <f t="shared" si="10"/>
        <v>0</v>
      </c>
      <c r="E189" s="53"/>
      <c r="F189" s="114"/>
      <c r="G189" s="114"/>
      <c r="H189" s="114"/>
      <c r="I189" s="21"/>
      <c r="J189" s="20">
        <f>SUM(F189:H189)</f>
        <v>0</v>
      </c>
    </row>
    <row r="190" spans="1:10" ht="24.95" hidden="1" customHeight="1" x14ac:dyDescent="0.2">
      <c r="A190" s="55">
        <f>CyP!A195</f>
        <v>0</v>
      </c>
      <c r="B190" s="399" t="str">
        <f t="shared" si="9"/>
        <v/>
      </c>
      <c r="C190" s="400"/>
      <c r="D190" s="15">
        <f t="shared" si="10"/>
        <v>0</v>
      </c>
      <c r="E190" s="53"/>
      <c r="F190" s="114"/>
      <c r="G190" s="114"/>
      <c r="H190" s="114"/>
      <c r="I190" s="21"/>
      <c r="J190" s="20">
        <f>SUM(F190:H190)</f>
        <v>0</v>
      </c>
    </row>
    <row r="191" spans="1:10" ht="24.95" hidden="1" customHeight="1" x14ac:dyDescent="0.2">
      <c r="A191" s="55">
        <f>CyP!A196</f>
        <v>0</v>
      </c>
      <c r="B191" s="399" t="str">
        <f t="shared" si="9"/>
        <v/>
      </c>
      <c r="C191" s="400"/>
      <c r="D191" s="15">
        <f t="shared" si="10"/>
        <v>0</v>
      </c>
      <c r="E191" s="53"/>
      <c r="F191" s="114"/>
      <c r="G191" s="114"/>
      <c r="H191" s="114"/>
      <c r="I191" s="21"/>
      <c r="J191" s="20">
        <f>SUM(F191:H191)</f>
        <v>0</v>
      </c>
    </row>
    <row r="192" spans="1:10" ht="24.95" hidden="1" customHeight="1" x14ac:dyDescent="0.2">
      <c r="A192" s="55">
        <f>CyP!A197</f>
        <v>0</v>
      </c>
      <c r="B192" s="399" t="str">
        <f t="shared" si="9"/>
        <v/>
      </c>
      <c r="C192" s="400"/>
      <c r="D192" s="15">
        <f t="shared" si="10"/>
        <v>0</v>
      </c>
      <c r="E192" s="53"/>
      <c r="F192" s="114"/>
      <c r="G192" s="114"/>
      <c r="H192" s="114"/>
      <c r="I192" s="21"/>
      <c r="J192" s="20">
        <f>SUM(F192:H192)</f>
        <v>0</v>
      </c>
    </row>
    <row r="193" spans="1:10" ht="24.95" hidden="1" customHeight="1" x14ac:dyDescent="0.2">
      <c r="A193" s="55">
        <f>CyP!A198</f>
        <v>0</v>
      </c>
      <c r="B193" s="399" t="str">
        <f t="shared" si="9"/>
        <v/>
      </c>
      <c r="C193" s="400"/>
      <c r="D193" s="15">
        <f t="shared" si="10"/>
        <v>0</v>
      </c>
      <c r="E193" s="53"/>
      <c r="F193" s="114"/>
      <c r="G193" s="114"/>
      <c r="H193" s="114"/>
      <c r="I193" s="21"/>
      <c r="J193" s="20">
        <f>SUM(F193:H193)</f>
        <v>0</v>
      </c>
    </row>
    <row r="194" spans="1:10" ht="24.95" hidden="1" customHeight="1" x14ac:dyDescent="0.2">
      <c r="A194" s="55">
        <f>CyP!A199</f>
        <v>0</v>
      </c>
      <c r="B194" s="399" t="str">
        <f t="shared" si="9"/>
        <v/>
      </c>
      <c r="C194" s="400"/>
      <c r="D194" s="15">
        <f t="shared" si="10"/>
        <v>0</v>
      </c>
      <c r="E194" s="53"/>
      <c r="F194" s="114"/>
      <c r="G194" s="114"/>
      <c r="H194" s="114"/>
      <c r="I194" s="21"/>
      <c r="J194" s="20">
        <f>SUM(F194:H194)</f>
        <v>0</v>
      </c>
    </row>
    <row r="195" spans="1:10" ht="24.95" hidden="1" customHeight="1" x14ac:dyDescent="0.2">
      <c r="A195" s="55">
        <f>CyP!A200</f>
        <v>0</v>
      </c>
      <c r="B195" s="399" t="str">
        <f t="shared" si="9"/>
        <v/>
      </c>
      <c r="C195" s="400"/>
      <c r="D195" s="15">
        <f t="shared" si="10"/>
        <v>0</v>
      </c>
      <c r="E195" s="53"/>
      <c r="F195" s="114"/>
      <c r="G195" s="114"/>
      <c r="H195" s="114"/>
      <c r="I195" s="21"/>
      <c r="J195" s="20">
        <f>SUM(F195:H195)</f>
        <v>0</v>
      </c>
    </row>
    <row r="196" spans="1:10" ht="24.95" hidden="1" customHeight="1" x14ac:dyDescent="0.2">
      <c r="A196" s="55">
        <f>CyP!A201</f>
        <v>0</v>
      </c>
      <c r="B196" s="399" t="str">
        <f t="shared" si="9"/>
        <v/>
      </c>
      <c r="C196" s="400"/>
      <c r="D196" s="15">
        <f t="shared" si="10"/>
        <v>0</v>
      </c>
      <c r="E196" s="53"/>
      <c r="F196" s="114"/>
      <c r="G196" s="114"/>
      <c r="H196" s="114"/>
      <c r="I196" s="21"/>
      <c r="J196" s="20">
        <f>SUM(F196:H196)</f>
        <v>0</v>
      </c>
    </row>
    <row r="197" spans="1:10" ht="24.95" hidden="1" customHeight="1" x14ac:dyDescent="0.2">
      <c r="A197" s="55">
        <f>CyP!A202</f>
        <v>0</v>
      </c>
      <c r="B197" s="399" t="str">
        <f t="shared" si="9"/>
        <v/>
      </c>
      <c r="C197" s="400"/>
      <c r="D197" s="15">
        <f t="shared" si="10"/>
        <v>0</v>
      </c>
      <c r="E197" s="53"/>
      <c r="F197" s="114"/>
      <c r="G197" s="114"/>
      <c r="H197" s="114"/>
      <c r="I197" s="21"/>
      <c r="J197" s="20">
        <f>SUM(F197:H197)</f>
        <v>0</v>
      </c>
    </row>
    <row r="198" spans="1:10" ht="24.95" hidden="1" customHeight="1" x14ac:dyDescent="0.2">
      <c r="A198" s="55">
        <f>CyP!A203</f>
        <v>0</v>
      </c>
      <c r="B198" s="399" t="str">
        <f t="shared" si="9"/>
        <v/>
      </c>
      <c r="C198" s="400"/>
      <c r="D198" s="15">
        <f t="shared" si="10"/>
        <v>0</v>
      </c>
      <c r="E198" s="53"/>
      <c r="F198" s="114"/>
      <c r="G198" s="114"/>
      <c r="H198" s="114"/>
      <c r="I198" s="21"/>
      <c r="J198" s="20">
        <f>SUM(F198:H198)</f>
        <v>0</v>
      </c>
    </row>
    <row r="199" spans="1:10" ht="24.95" hidden="1" customHeight="1" x14ac:dyDescent="0.2">
      <c r="A199" s="55">
        <f>CyP!A204</f>
        <v>0</v>
      </c>
      <c r="B199" s="399" t="str">
        <f t="shared" si="9"/>
        <v/>
      </c>
      <c r="C199" s="400"/>
      <c r="D199" s="15">
        <f t="shared" si="10"/>
        <v>0</v>
      </c>
      <c r="E199" s="53"/>
      <c r="F199" s="114"/>
      <c r="G199" s="114"/>
      <c r="H199" s="114"/>
      <c r="I199" s="21"/>
      <c r="J199" s="20">
        <f>SUM(F199:H199)</f>
        <v>0</v>
      </c>
    </row>
    <row r="200" spans="1:10" ht="24.95" hidden="1" customHeight="1" x14ac:dyDescent="0.2">
      <c r="A200" s="55">
        <f>CyP!A205</f>
        <v>0</v>
      </c>
      <c r="B200" s="399" t="str">
        <f t="shared" si="9"/>
        <v/>
      </c>
      <c r="C200" s="400"/>
      <c r="D200" s="15">
        <f t="shared" si="10"/>
        <v>0</v>
      </c>
      <c r="E200" s="53"/>
      <c r="F200" s="114"/>
      <c r="G200" s="114"/>
      <c r="H200" s="114"/>
      <c r="I200" s="21"/>
      <c r="J200" s="20">
        <f>SUM(F200:H200)</f>
        <v>0</v>
      </c>
    </row>
    <row r="201" spans="1:10" ht="24.95" hidden="1" customHeight="1" x14ac:dyDescent="0.2">
      <c r="A201" s="55">
        <f>CyP!A206</f>
        <v>0</v>
      </c>
      <c r="B201" s="399" t="str">
        <f t="shared" si="9"/>
        <v/>
      </c>
      <c r="C201" s="400"/>
      <c r="D201" s="15">
        <f t="shared" si="10"/>
        <v>0</v>
      </c>
      <c r="E201" s="53"/>
      <c r="F201" s="114"/>
      <c r="G201" s="114"/>
      <c r="H201" s="114"/>
      <c r="I201" s="21"/>
      <c r="J201" s="20">
        <f>SUM(F201:H201)</f>
        <v>0</v>
      </c>
    </row>
    <row r="202" spans="1:10" ht="24.95" hidden="1" customHeight="1" x14ac:dyDescent="0.2">
      <c r="A202" s="55">
        <f>CyP!A207</f>
        <v>0</v>
      </c>
      <c r="B202" s="399" t="str">
        <f t="shared" si="9"/>
        <v/>
      </c>
      <c r="C202" s="400"/>
      <c r="D202" s="15">
        <f t="shared" si="10"/>
        <v>0</v>
      </c>
      <c r="E202" s="53"/>
      <c r="F202" s="114"/>
      <c r="G202" s="114"/>
      <c r="H202" s="114"/>
      <c r="I202" s="21"/>
      <c r="J202" s="20">
        <f>SUM(F202:H202)</f>
        <v>0</v>
      </c>
    </row>
    <row r="203" spans="1:10" ht="24.95" hidden="1" customHeight="1" x14ac:dyDescent="0.2">
      <c r="A203" s="55">
        <f>CyP!A208</f>
        <v>0</v>
      </c>
      <c r="B203" s="399" t="str">
        <f t="shared" si="9"/>
        <v/>
      </c>
      <c r="C203" s="400"/>
      <c r="D203" s="15">
        <f t="shared" si="10"/>
        <v>0</v>
      </c>
      <c r="E203" s="53"/>
      <c r="F203" s="114"/>
      <c r="G203" s="114"/>
      <c r="H203" s="114"/>
      <c r="I203" s="21"/>
      <c r="J203" s="20">
        <f>SUM(F203:H203)</f>
        <v>0</v>
      </c>
    </row>
    <row r="204" spans="1:10" ht="24.95" hidden="1" customHeight="1" x14ac:dyDescent="0.2">
      <c r="A204" s="55">
        <f>CyP!A209</f>
        <v>0</v>
      </c>
      <c r="B204" s="399" t="str">
        <f t="shared" si="9"/>
        <v/>
      </c>
      <c r="C204" s="400"/>
      <c r="D204" s="15">
        <f t="shared" si="10"/>
        <v>0</v>
      </c>
      <c r="E204" s="53"/>
      <c r="F204" s="114"/>
      <c r="G204" s="114"/>
      <c r="H204" s="114"/>
      <c r="I204" s="21"/>
      <c r="J204" s="20">
        <f>SUM(F204:H204)</f>
        <v>0</v>
      </c>
    </row>
    <row r="205" spans="1:10" ht="24.95" hidden="1" customHeight="1" x14ac:dyDescent="0.2">
      <c r="A205" s="55">
        <f>CyP!A210</f>
        <v>0</v>
      </c>
      <c r="B205" s="399" t="str">
        <f t="shared" si="9"/>
        <v/>
      </c>
      <c r="C205" s="400"/>
      <c r="D205" s="15">
        <f t="shared" ref="D205:D212" si="11">IFERROR(VLOOKUP(A205,Tabla_CyP,9,FALSE),0)</f>
        <v>0</v>
      </c>
      <c r="E205" s="53"/>
      <c r="F205" s="114"/>
      <c r="G205" s="114"/>
      <c r="H205" s="114"/>
      <c r="I205" s="21"/>
      <c r="J205" s="20">
        <f>SUM(F205:H205)</f>
        <v>0</v>
      </c>
    </row>
    <row r="206" spans="1:10" ht="24.95" hidden="1" customHeight="1" x14ac:dyDescent="0.2">
      <c r="A206" s="55">
        <f>CyP!A211</f>
        <v>0</v>
      </c>
      <c r="B206" s="399" t="str">
        <f t="shared" si="9"/>
        <v/>
      </c>
      <c r="C206" s="400"/>
      <c r="D206" s="15">
        <f t="shared" si="11"/>
        <v>0</v>
      </c>
      <c r="E206" s="53"/>
      <c r="F206" s="114"/>
      <c r="G206" s="114"/>
      <c r="H206" s="114"/>
      <c r="I206" s="21"/>
      <c r="J206" s="20">
        <f>SUM(F206:H206)</f>
        <v>0</v>
      </c>
    </row>
    <row r="207" spans="1:10" ht="24.95" hidden="1" customHeight="1" x14ac:dyDescent="0.2">
      <c r="A207" s="55">
        <f>CyP!A212</f>
        <v>0</v>
      </c>
      <c r="B207" s="399" t="str">
        <f t="shared" si="9"/>
        <v/>
      </c>
      <c r="C207" s="400"/>
      <c r="D207" s="15">
        <f t="shared" si="11"/>
        <v>0</v>
      </c>
      <c r="E207" s="53"/>
      <c r="F207" s="114"/>
      <c r="G207" s="114"/>
      <c r="H207" s="114"/>
      <c r="I207" s="21"/>
      <c r="J207" s="20">
        <f>SUM(F207:H207)</f>
        <v>0</v>
      </c>
    </row>
    <row r="208" spans="1:10" ht="24.95" hidden="1" customHeight="1" x14ac:dyDescent="0.2">
      <c r="A208" s="55">
        <f>CyP!A213</f>
        <v>0</v>
      </c>
      <c r="B208" s="399" t="str">
        <f t="shared" si="9"/>
        <v/>
      </c>
      <c r="C208" s="400"/>
      <c r="D208" s="15">
        <f t="shared" si="11"/>
        <v>0</v>
      </c>
      <c r="E208" s="53"/>
      <c r="F208" s="114"/>
      <c r="G208" s="114"/>
      <c r="H208" s="114"/>
      <c r="I208" s="21"/>
      <c r="J208" s="20">
        <f>SUM(F208:H208)</f>
        <v>0</v>
      </c>
    </row>
    <row r="209" spans="1:79" ht="24.95" hidden="1" customHeight="1" x14ac:dyDescent="0.2">
      <c r="A209" s="55">
        <f>CyP!A214</f>
        <v>0</v>
      </c>
      <c r="B209" s="399" t="str">
        <f t="shared" si="4"/>
        <v/>
      </c>
      <c r="C209" s="400"/>
      <c r="D209" s="15">
        <f t="shared" si="11"/>
        <v>0</v>
      </c>
      <c r="E209" s="53"/>
      <c r="F209" s="114"/>
      <c r="G209" s="114"/>
      <c r="H209" s="114"/>
      <c r="I209" s="21"/>
      <c r="J209" s="20">
        <f>SUM(F209:H209)</f>
        <v>0</v>
      </c>
    </row>
    <row r="210" spans="1:79" ht="24.95" hidden="1" customHeight="1" x14ac:dyDescent="0.2">
      <c r="A210" s="55">
        <f>CyP!A215</f>
        <v>0</v>
      </c>
      <c r="B210" s="399" t="str">
        <f t="shared" si="4"/>
        <v/>
      </c>
      <c r="C210" s="400"/>
      <c r="D210" s="15">
        <f t="shared" si="11"/>
        <v>0</v>
      </c>
      <c r="E210" s="53"/>
      <c r="F210" s="114"/>
      <c r="G210" s="114"/>
      <c r="H210" s="114"/>
      <c r="I210" s="19"/>
      <c r="J210" s="20">
        <f>SUM(F210:H210)</f>
        <v>0</v>
      </c>
    </row>
    <row r="211" spans="1:79" ht="24.95" hidden="1" customHeight="1" x14ac:dyDescent="0.2">
      <c r="A211" s="55">
        <f>CyP!A216</f>
        <v>0</v>
      </c>
      <c r="B211" s="399" t="str">
        <f t="shared" si="4"/>
        <v/>
      </c>
      <c r="C211" s="400"/>
      <c r="D211" s="15">
        <f t="shared" si="11"/>
        <v>0</v>
      </c>
      <c r="E211" s="53"/>
      <c r="F211" s="115"/>
      <c r="G211" s="115"/>
      <c r="H211" s="115"/>
      <c r="I211" s="19"/>
      <c r="J211" s="20">
        <f>SUM(F211:H211)</f>
        <v>0</v>
      </c>
    </row>
    <row r="212" spans="1:79" ht="24.95" hidden="1" customHeight="1" x14ac:dyDescent="0.2">
      <c r="A212" s="55">
        <f>CyP!A217</f>
        <v>0</v>
      </c>
      <c r="B212" s="399" t="str">
        <f t="shared" si="4"/>
        <v/>
      </c>
      <c r="C212" s="400"/>
      <c r="D212" s="15">
        <f t="shared" si="11"/>
        <v>0</v>
      </c>
      <c r="E212" s="53"/>
      <c r="F212" s="115"/>
      <c r="G212" s="115"/>
      <c r="H212" s="115"/>
      <c r="I212" s="19"/>
      <c r="J212" s="20">
        <f>SUM(F212:H212)</f>
        <v>0</v>
      </c>
    </row>
    <row r="213" spans="1:79" s="10" customFormat="1" ht="20.100000000000001" customHeight="1" x14ac:dyDescent="0.2">
      <c r="A213" s="59" t="s">
        <v>3</v>
      </c>
      <c r="B213" s="29" t="s">
        <v>3</v>
      </c>
      <c r="C213" s="29"/>
      <c r="D213" s="60" t="s">
        <v>4</v>
      </c>
      <c r="E213" s="30"/>
      <c r="F213" s="62"/>
      <c r="G213" s="63"/>
      <c r="H213" s="63"/>
      <c r="J213" s="22">
        <f>SUM(F213:H213)</f>
        <v>0</v>
      </c>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row>
    <row r="214" spans="1:79" ht="20.100000000000001" customHeight="1" x14ac:dyDescent="0.2">
      <c r="A214" s="59" t="s">
        <v>3</v>
      </c>
      <c r="B214" s="57" t="s">
        <v>10</v>
      </c>
      <c r="C214" s="61"/>
      <c r="D214" s="56">
        <f>SUM(D13:D213)</f>
        <v>0</v>
      </c>
      <c r="E214" s="54"/>
      <c r="F214" s="31"/>
      <c r="G214" s="31"/>
      <c r="H214" s="31"/>
    </row>
    <row r="215" spans="1:79" ht="20.100000000000001" customHeight="1" x14ac:dyDescent="0.2">
      <c r="A215" s="32"/>
      <c r="B215" s="32"/>
      <c r="C215" s="32"/>
      <c r="D215" s="32"/>
      <c r="E215" s="33"/>
      <c r="F215" s="32"/>
      <c r="G215" s="32"/>
      <c r="H215" s="32"/>
    </row>
    <row r="216" spans="1:79" ht="20.100000000000001" customHeight="1" x14ac:dyDescent="0.2">
      <c r="A216" s="32"/>
      <c r="B216" s="32"/>
      <c r="C216" s="32"/>
      <c r="D216" s="34" t="s">
        <v>21</v>
      </c>
      <c r="E216" s="33">
        <v>0</v>
      </c>
      <c r="F216" s="35">
        <f t="shared" ref="F216" si="12">SUMPRODUCT($D$13:$D$212,F13:F212)</f>
        <v>0</v>
      </c>
      <c r="G216" s="35">
        <f t="shared" ref="G216:H216" si="13">SUMPRODUCT($D$13:$D$212,G13:G212)</f>
        <v>0</v>
      </c>
      <c r="H216" s="35">
        <f t="shared" si="13"/>
        <v>0</v>
      </c>
      <c r="I216" s="23"/>
    </row>
    <row r="217" spans="1:79" ht="20.100000000000001" customHeight="1" x14ac:dyDescent="0.2">
      <c r="A217" s="32"/>
      <c r="B217" s="32"/>
      <c r="C217" s="32"/>
      <c r="D217" s="34" t="s">
        <v>22</v>
      </c>
      <c r="E217" s="33">
        <v>0</v>
      </c>
      <c r="F217" s="35">
        <f>E217+F216</f>
        <v>0</v>
      </c>
      <c r="G217" s="35">
        <f t="shared" ref="G217:H217" si="14">F217+G216</f>
        <v>0</v>
      </c>
      <c r="H217" s="35">
        <f t="shared" si="14"/>
        <v>0</v>
      </c>
      <c r="I217" s="23"/>
    </row>
    <row r="218" spans="1:79" ht="20.100000000000001" customHeight="1" x14ac:dyDescent="0.2">
      <c r="A218" s="32"/>
      <c r="B218" s="32"/>
      <c r="C218" s="32"/>
      <c r="D218" s="36"/>
      <c r="E218" s="37" t="s">
        <v>973</v>
      </c>
      <c r="F218" s="32"/>
      <c r="G218" s="32"/>
      <c r="H218" s="32"/>
    </row>
    <row r="219" spans="1:79" ht="20.100000000000001" customHeight="1" x14ac:dyDescent="0.2">
      <c r="A219" s="32"/>
      <c r="B219" s="32"/>
      <c r="C219" s="32"/>
      <c r="D219" s="34" t="s">
        <v>23</v>
      </c>
      <c r="E219" s="38">
        <f>Anticipo_Financiero*Monto_Oferta</f>
        <v>0</v>
      </c>
      <c r="F219" s="38">
        <f t="shared" ref="F219:G219" si="15">Monto_Oferta*F216*(1-Anticipo_Financiero)</f>
        <v>0</v>
      </c>
      <c r="G219" s="38">
        <f t="shared" si="15"/>
        <v>0</v>
      </c>
      <c r="H219" s="38">
        <f t="shared" ref="H219" si="16">Monto_Oferta*H216*(1-Anticipo_Financiero)</f>
        <v>0</v>
      </c>
      <c r="I219" s="11"/>
      <c r="J219" s="25"/>
    </row>
    <row r="220" spans="1:79" ht="20.100000000000001" customHeight="1" x14ac:dyDescent="0.2">
      <c r="A220" s="32"/>
      <c r="B220" s="32"/>
      <c r="C220" s="32"/>
      <c r="D220" s="34" t="s">
        <v>948</v>
      </c>
      <c r="E220" s="38">
        <f>E219</f>
        <v>0</v>
      </c>
      <c r="F220" s="38">
        <f>E220+F219</f>
        <v>0</v>
      </c>
      <c r="G220" s="38">
        <f t="shared" ref="G220" si="17">F220+G219</f>
        <v>0</v>
      </c>
      <c r="H220" s="38">
        <f t="shared" ref="H220" si="18">G220+H219</f>
        <v>0</v>
      </c>
      <c r="I220" s="11"/>
    </row>
    <row r="221" spans="1:79" ht="20.100000000000001" customHeight="1" x14ac:dyDescent="0.2">
      <c r="E221" s="24">
        <v>0</v>
      </c>
    </row>
    <row r="222" spans="1:79" ht="20.100000000000001" customHeight="1" x14ac:dyDescent="0.2">
      <c r="E222" s="24">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H10"/>
    <mergeCell ref="J10:J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22" sqref="C22"/>
    </sheetView>
  </sheetViews>
  <sheetFormatPr baseColWidth="10" defaultRowHeight="19.5" customHeight="1" x14ac:dyDescent="0.2"/>
  <cols>
    <col min="2" max="2" width="43.28515625" customWidth="1"/>
    <col min="3" max="3" width="52.28515625" bestFit="1" customWidth="1"/>
  </cols>
  <sheetData>
    <row r="1" spans="1:10" ht="19.5" customHeight="1" x14ac:dyDescent="0.2">
      <c r="A1" s="294" t="s">
        <v>13</v>
      </c>
      <c r="B1" s="294"/>
      <c r="C1" s="294" t="str">
        <f>+Contratista</f>
        <v>EMPRESA PRUEBA</v>
      </c>
      <c r="D1" s="294"/>
    </row>
    <row r="2" spans="1:10" ht="19.5" customHeight="1" x14ac:dyDescent="0.2">
      <c r="A2" s="294" t="s">
        <v>47</v>
      </c>
      <c r="B2" s="294"/>
      <c r="C2" s="295">
        <f>CyP!C11</f>
        <v>0</v>
      </c>
      <c r="D2" s="294"/>
    </row>
    <row r="3" spans="1:10" ht="19.5" customHeight="1" x14ac:dyDescent="0.2">
      <c r="A3" s="294"/>
      <c r="B3" s="294"/>
      <c r="C3" s="294"/>
      <c r="D3" s="294"/>
    </row>
    <row r="4" spans="1:10" ht="19.5" customHeight="1" x14ac:dyDescent="0.2">
      <c r="A4" s="403" t="s">
        <v>1176</v>
      </c>
      <c r="B4" s="403"/>
      <c r="C4" s="403"/>
      <c r="D4" s="403"/>
    </row>
    <row r="5" spans="1:10" ht="19.5" customHeight="1" thickBot="1" x14ac:dyDescent="0.25">
      <c r="A5" s="294"/>
      <c r="B5" s="294"/>
      <c r="C5" s="294"/>
      <c r="D5" s="294"/>
    </row>
    <row r="6" spans="1:10" ht="19.5" customHeight="1" thickBot="1" x14ac:dyDescent="0.25">
      <c r="A6" s="296" t="s">
        <v>1177</v>
      </c>
      <c r="B6" s="297" t="s">
        <v>957</v>
      </c>
      <c r="C6" s="297" t="s">
        <v>958</v>
      </c>
      <c r="D6" s="298" t="s">
        <v>1178</v>
      </c>
    </row>
    <row r="7" spans="1:10" ht="19.5" customHeight="1" x14ac:dyDescent="0.2">
      <c r="A7" s="299">
        <v>1</v>
      </c>
      <c r="B7" s="324"/>
      <c r="C7" s="320" t="e">
        <f>+VLOOKUP(B7,Indices!$A:$H,5,FALSE)</f>
        <v>#N/A</v>
      </c>
      <c r="D7" s="321"/>
    </row>
    <row r="8" spans="1:10" ht="19.5" customHeight="1" x14ac:dyDescent="0.2">
      <c r="A8" s="300">
        <v>2</v>
      </c>
      <c r="B8" s="320"/>
      <c r="C8" s="320" t="e">
        <f>+VLOOKUP(B8,Indices!$A:$H,5,FALSE)</f>
        <v>#N/A</v>
      </c>
      <c r="D8" s="322"/>
    </row>
    <row r="9" spans="1:10" ht="19.5" customHeight="1" x14ac:dyDescent="0.2">
      <c r="A9" s="300">
        <v>3</v>
      </c>
      <c r="B9" s="320"/>
      <c r="C9" s="320" t="e">
        <f>+VLOOKUP(B9,Indices!$A:$H,5,FALSE)</f>
        <v>#N/A</v>
      </c>
      <c r="D9" s="322"/>
    </row>
    <row r="10" spans="1:10" ht="19.5" customHeight="1" x14ac:dyDescent="0.2">
      <c r="A10" s="300">
        <v>4</v>
      </c>
      <c r="B10" s="320"/>
      <c r="C10" s="320" t="e">
        <f>+VLOOKUP(B10,Indices!$A:$H,5,FALSE)</f>
        <v>#N/A</v>
      </c>
      <c r="D10" s="322"/>
    </row>
    <row r="11" spans="1:10" ht="19.5" customHeight="1" x14ac:dyDescent="0.2">
      <c r="A11" s="300">
        <v>5</v>
      </c>
      <c r="B11" s="320"/>
      <c r="C11" s="320" t="e">
        <f>+VLOOKUP(B11,Indices!$A:$H,5,FALSE)</f>
        <v>#N/A</v>
      </c>
      <c r="D11" s="323"/>
    </row>
    <row r="12" spans="1:10" ht="19.5" customHeight="1" x14ac:dyDescent="0.2">
      <c r="A12" s="300">
        <v>6</v>
      </c>
      <c r="B12" s="320"/>
      <c r="C12" s="320" t="e">
        <f>+VLOOKUP(B12,Indices!$A:$H,5,FALSE)</f>
        <v>#N/A</v>
      </c>
      <c r="D12" s="323"/>
    </row>
    <row r="13" spans="1:10" ht="19.5" customHeight="1" x14ac:dyDescent="0.2">
      <c r="A13" s="300">
        <v>7</v>
      </c>
      <c r="B13" s="320"/>
      <c r="C13" s="320" t="e">
        <f>+VLOOKUP(B13,Indices!$A:$H,5,FALSE)</f>
        <v>#N/A</v>
      </c>
      <c r="D13" s="323"/>
    </row>
    <row r="14" spans="1:10" ht="19.5" customHeight="1" x14ac:dyDescent="0.2">
      <c r="A14" s="300">
        <v>8</v>
      </c>
      <c r="B14" s="320"/>
      <c r="C14" s="320" t="e">
        <f>+VLOOKUP(B14,Indices!$A:$H,5,FALSE)</f>
        <v>#N/A</v>
      </c>
      <c r="D14" s="323"/>
      <c r="J14" s="319"/>
    </row>
    <row r="15" spans="1:10" ht="19.5" customHeight="1" x14ac:dyDescent="0.2">
      <c r="A15" s="300">
        <v>9</v>
      </c>
      <c r="B15" s="320"/>
      <c r="C15" s="320" t="e">
        <f>+VLOOKUP(B15,Indices!$A:$H,5,FALSE)</f>
        <v>#N/A</v>
      </c>
      <c r="D15" s="323"/>
    </row>
    <row r="16" spans="1:10" ht="19.5" customHeight="1" thickBot="1" x14ac:dyDescent="0.25">
      <c r="A16" s="301">
        <v>10</v>
      </c>
      <c r="B16" s="320"/>
      <c r="C16" s="320" t="e">
        <f>+VLOOKUP(B16,Indices!$A:$H,5,FALSE)</f>
        <v>#N/A</v>
      </c>
      <c r="D16" s="323"/>
    </row>
    <row r="17" spans="1:10" ht="19.5" customHeight="1" x14ac:dyDescent="0.2">
      <c r="A17" t="s">
        <v>972</v>
      </c>
    </row>
    <row r="19" spans="1:10" ht="19.5" customHeight="1" x14ac:dyDescent="0.2">
      <c r="J19" s="319"/>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4" t="str">
        <f>"OBRA: " &amp; UPPER(Obra)</f>
        <v>OBRA: CIERRE PERIMETRAL - OBRA CIVIL CA.ME. SAN JUAN S.E.</v>
      </c>
      <c r="D1" s="404"/>
      <c r="E1" s="404"/>
      <c r="F1" s="404"/>
      <c r="G1" s="404"/>
      <c r="H1" s="404"/>
      <c r="I1" s="404"/>
      <c r="J1" s="404"/>
      <c r="K1" s="404"/>
      <c r="L1" s="404"/>
    </row>
    <row r="2" spans="3:12" ht="23.25" x14ac:dyDescent="0.35">
      <c r="C2" s="404" t="s">
        <v>987</v>
      </c>
      <c r="D2" s="404"/>
      <c r="E2" s="404"/>
      <c r="F2" s="404"/>
      <c r="G2" s="404"/>
      <c r="H2" s="404"/>
      <c r="I2" s="404"/>
      <c r="J2" s="404"/>
      <c r="K2" s="404"/>
      <c r="L2" s="404"/>
    </row>
    <row r="3" spans="3:12" ht="23.25" x14ac:dyDescent="0.35">
      <c r="C3" s="404" t="s">
        <v>988</v>
      </c>
      <c r="D3" s="404"/>
      <c r="E3" s="404"/>
      <c r="F3" s="404"/>
      <c r="G3" s="404"/>
      <c r="H3" s="404"/>
      <c r="I3" s="404"/>
      <c r="J3" s="404"/>
      <c r="K3" s="404"/>
      <c r="L3" s="40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O38" sqref="O3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5" t="str">
        <f>"OBRA: " &amp; UPPER(Obra)</f>
        <v>OBRA: CIERRE PERIMETRAL - OBRA CIVIL CA.ME. SAN JUAN S.E.</v>
      </c>
      <c r="D1" s="405"/>
      <c r="E1" s="405"/>
      <c r="F1" s="405"/>
      <c r="G1" s="405"/>
      <c r="H1" s="405"/>
      <c r="I1" s="405"/>
      <c r="J1" s="405"/>
    </row>
    <row r="2" spans="3:10" ht="23.25" x14ac:dyDescent="0.35">
      <c r="C2" s="404" t="s">
        <v>989</v>
      </c>
      <c r="D2" s="404"/>
      <c r="E2" s="404"/>
      <c r="F2" s="404"/>
      <c r="G2" s="404"/>
      <c r="H2" s="404"/>
      <c r="I2" s="404"/>
      <c r="J2" s="404"/>
    </row>
    <row r="3" spans="3:10" ht="23.25" x14ac:dyDescent="0.35">
      <c r="C3" s="404" t="s">
        <v>990</v>
      </c>
      <c r="D3" s="404"/>
      <c r="E3" s="404"/>
      <c r="F3" s="404"/>
      <c r="G3" s="404"/>
      <c r="H3" s="404"/>
      <c r="I3" s="404"/>
      <c r="J3" s="40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2022-05-20T13:09:41Z</dcterms:modified>
</cp:coreProperties>
</file>