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PTO.CONTABLE\COMPRAS\"/>
    </mc:Choice>
  </mc:AlternateContent>
  <bookViews>
    <workbookView xWindow="0" yWindow="0" windowWidth="20400" windowHeight="7155"/>
  </bookViews>
  <sheets>
    <sheet name="LOTE 1" sheetId="7" r:id="rId1"/>
    <sheet name="LOTE 2" sheetId="11" r:id="rId2"/>
    <sheet name="LOTE 3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2" l="1"/>
  <c r="D19" i="12"/>
  <c r="B19" i="12"/>
  <c r="B15" i="11"/>
  <c r="C16" i="11" s="1"/>
  <c r="C15" i="7"/>
  <c r="B15" i="7"/>
  <c r="E20" i="12" l="1"/>
  <c r="D7" i="12"/>
  <c r="B7" i="12"/>
  <c r="C7" i="12" l="1"/>
  <c r="C9" i="12" s="1"/>
  <c r="E23" i="12"/>
  <c r="E25" i="12" s="1"/>
  <c r="B5" i="11"/>
  <c r="C6" i="11" s="1"/>
  <c r="C9" i="11" s="1"/>
  <c r="C19" i="11"/>
  <c r="C21" i="11" s="1"/>
  <c r="B9" i="12"/>
  <c r="D9" i="12"/>
  <c r="E10" i="12" l="1"/>
  <c r="E13" i="12" s="1"/>
  <c r="D16" i="7"/>
  <c r="E19" i="7" s="1"/>
  <c r="E21" i="7" s="1"/>
  <c r="B5" i="7" l="1"/>
  <c r="C5" i="7" l="1"/>
  <c r="D6" i="7" l="1"/>
  <c r="D9" i="7" s="1"/>
</calcChain>
</file>

<file path=xl/sharedStrings.xml><?xml version="1.0" encoding="utf-8"?>
<sst xmlns="http://schemas.openxmlformats.org/spreadsheetml/2006/main" count="66" uniqueCount="38">
  <si>
    <t>Av de Circunvalacion</t>
  </si>
  <si>
    <t>Acceso Norte</t>
  </si>
  <si>
    <t>Acceso Este</t>
  </si>
  <si>
    <t>Luminarias aptas para instala Bajo Puentes  en mensula con inclinación 80º
Equivalente a Son-T Plus 250w</t>
  </si>
  <si>
    <t>Luminaria de reemplazo de Strand Rc 500, Simens 5NA y Philps equipadas con Son-T Plus 250w</t>
  </si>
  <si>
    <t>Luminarias aptas para instala Bajo Puentes  en Loza
Equivalente a Son-T Plus 250w</t>
  </si>
  <si>
    <t>Luminaria de reemplazo de  Strand SR2400, Son-T Plus 2x 400w</t>
  </si>
  <si>
    <t>Luminaria de reemplazo de Strand Rc 800, Son-T Plus 400w</t>
  </si>
  <si>
    <t xml:space="preserve">Luminaria de reemplazo de proyector STRAND 
L400 Son-T
400 W </t>
  </si>
  <si>
    <t>TOTALES</t>
  </si>
  <si>
    <t>Cantidad a suministrar (A)</t>
  </si>
  <si>
    <t>Potencia total REAL de cada luminaria (B)</t>
  </si>
  <si>
    <t>Potencia total por tipo de luminaria (A*B)</t>
  </si>
  <si>
    <t>Resumen de luminarias a Reemplazar para LOTE 1</t>
  </si>
  <si>
    <t>Pot. Inst. Inicial LOTE 1 (W) (incluye consumo eq. Auxiliares)</t>
  </si>
  <si>
    <t>Pot Total por tipo de luminaria (kW)</t>
  </si>
  <si>
    <t>Potencia Total LOTE 1 (Kw)</t>
  </si>
  <si>
    <t>Horas funcionamiento Anual</t>
  </si>
  <si>
    <t>Tarifa Alumbrado Público ($ /kW h)</t>
  </si>
  <si>
    <t>Consumo Energía Inicial Anual LOTE 1</t>
  </si>
  <si>
    <t>Luminarias propuestas para reemplazo                                                    (Escribir la denominación de la luminaria)</t>
  </si>
  <si>
    <t>Luminaria XXXXX</t>
  </si>
  <si>
    <t>Luminaria YYYYY</t>
  </si>
  <si>
    <t>Luminaria ZZZZZZ</t>
  </si>
  <si>
    <t>Consumo Energía Inicial Anual PROPUESTO LOTE 1</t>
  </si>
  <si>
    <t>Ahorro 3 Años de la Propuesta Lote 1</t>
  </si>
  <si>
    <t>Resumen de luminarias a Reemplazar para LOTE 2</t>
  </si>
  <si>
    <t>Resumen de luminarias a Reemplazar para LOTE 3</t>
  </si>
  <si>
    <t>Consumo Energía Inicial Anual LOTE 3</t>
  </si>
  <si>
    <t>Potencia Total LOTE 3 (Kw)</t>
  </si>
  <si>
    <t>Consumo Energía Inicial Anual LOTE 2</t>
  </si>
  <si>
    <t>Potencia Total LOTE 2 (Kw)</t>
  </si>
  <si>
    <t>Ahorro 3 Años de la Propuesta Lote 3</t>
  </si>
  <si>
    <t>Consumo Energía Inicial Anual PROPUESTO LOTE 3</t>
  </si>
  <si>
    <t>Potencia Total Propuesta LOTE 3 (Kw)</t>
  </si>
  <si>
    <t>Luminaria YYYYYY</t>
  </si>
  <si>
    <t>Consumo Energía Inicial Anual PROPUESTO LOTE 2</t>
  </si>
  <si>
    <t>Ahorro 3 Años de la Propuesta Lote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</si>
</sst>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C0A]#,##0.0000"/>
    <numFmt numFmtId="165" formatCode="[$$-2C0A]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7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2" fillId="0" borderId="22" xfId="0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0" fillId="0" borderId="15" xfId="0" applyFill="1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4" fontId="0" fillId="0" borderId="2" xfId="0" applyNumberFormat="1" applyFont="1" applyBorder="1" applyAlignment="1" applyProtection="1">
      <alignment horizontal="center"/>
    </xf>
    <xf numFmtId="0" fontId="0" fillId="0" borderId="26" xfId="0" applyFill="1" applyBorder="1" applyProtection="1"/>
    <xf numFmtId="0" fontId="0" fillId="0" borderId="17" xfId="0" applyFill="1" applyBorder="1" applyProtection="1"/>
    <xf numFmtId="0" fontId="0" fillId="0" borderId="0" xfId="0" applyAlignment="1" applyProtection="1">
      <alignment horizontal="center"/>
    </xf>
    <xf numFmtId="0" fontId="0" fillId="0" borderId="30" xfId="0" applyBorder="1" applyProtection="1"/>
    <xf numFmtId="0" fontId="3" fillId="0" borderId="15" xfId="0" applyFont="1" applyBorder="1" applyProtection="1"/>
    <xf numFmtId="0" fontId="0" fillId="0" borderId="9" xfId="0" applyFill="1" applyBorder="1" applyProtection="1"/>
    <xf numFmtId="0" fontId="0" fillId="0" borderId="14" xfId="0" applyBorder="1" applyAlignment="1" applyProtection="1">
      <alignment horizontal="center"/>
    </xf>
    <xf numFmtId="0" fontId="0" fillId="0" borderId="11" xfId="0" applyFill="1" applyBorder="1" applyProtection="1"/>
    <xf numFmtId="164" fontId="0" fillId="0" borderId="14" xfId="0" applyNumberFormat="1" applyFont="1" applyBorder="1" applyAlignment="1" applyProtection="1">
      <alignment horizontal="center"/>
    </xf>
    <xf numFmtId="0" fontId="3" fillId="0" borderId="17" xfId="0" applyFont="1" applyBorder="1" applyProtection="1"/>
    <xf numFmtId="0" fontId="1" fillId="3" borderId="22" xfId="0" applyFont="1" applyFill="1" applyBorder="1" applyAlignment="1" applyProtection="1">
      <alignment horizontal="center" vertical="center" wrapText="1"/>
    </xf>
    <xf numFmtId="165" fontId="5" fillId="2" borderId="14" xfId="0" applyNumberFormat="1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/>
    <xf numFmtId="0" fontId="1" fillId="3" borderId="13" xfId="0" applyFont="1" applyFill="1" applyBorder="1" applyAlignment="1" applyProtection="1"/>
    <xf numFmtId="165" fontId="1" fillId="3" borderId="2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5" fontId="1" fillId="3" borderId="14" xfId="0" applyNumberFormat="1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 vertical="center"/>
    </xf>
    <xf numFmtId="0" fontId="0" fillId="0" borderId="19" xfId="0" applyFill="1" applyBorder="1" applyProtection="1"/>
    <xf numFmtId="0" fontId="1" fillId="3" borderId="26" xfId="0" applyFont="1" applyFill="1" applyBorder="1" applyAlignment="1" applyProtection="1"/>
    <xf numFmtId="0" fontId="1" fillId="3" borderId="23" xfId="0" applyFont="1" applyFill="1" applyBorder="1" applyAlignment="1" applyProtection="1"/>
    <xf numFmtId="0" fontId="2" fillId="0" borderId="1" xfId="0" applyFont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3" borderId="2" xfId="0" applyFont="1" applyFill="1" applyBorder="1" applyAlignment="1" applyProtection="1"/>
    <xf numFmtId="0" fontId="3" fillId="0" borderId="19" xfId="0" applyFont="1" applyBorder="1" applyProtection="1"/>
    <xf numFmtId="0" fontId="0" fillId="0" borderId="1" xfId="0" applyFill="1" applyBorder="1" applyProtection="1"/>
    <xf numFmtId="0" fontId="3" fillId="0" borderId="0" xfId="0" applyFont="1" applyBorder="1" applyProtection="1"/>
    <xf numFmtId="0" fontId="5" fillId="2" borderId="12" xfId="0" applyFont="1" applyFill="1" applyBorder="1" applyAlignment="1" applyProtection="1">
      <alignment horizontal="left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0" fillId="0" borderId="18" xfId="0" applyBorder="1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9" xfId="0" applyBorder="1" applyProtection="1"/>
    <xf numFmtId="0" fontId="0" fillId="0" borderId="7" xfId="0" applyBorder="1" applyAlignment="1" applyProtection="1">
      <alignment horizontal="center"/>
    </xf>
    <xf numFmtId="0" fontId="0" fillId="0" borderId="2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2" xfId="0" applyFont="1" applyFill="1" applyBorder="1" applyProtection="1"/>
    <xf numFmtId="0" fontId="0" fillId="0" borderId="32" xfId="0" applyFill="1" applyBorder="1" applyProtection="1"/>
    <xf numFmtId="0" fontId="0" fillId="0" borderId="25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" fillId="0" borderId="22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0" fillId="0" borderId="16" xfId="0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workbookViewId="0">
      <selection activeCell="C14" sqref="C14"/>
    </sheetView>
  </sheetViews>
  <sheetFormatPr baseColWidth="10" defaultRowHeight="15" x14ac:dyDescent="0.25"/>
  <cols>
    <col min="1" max="1" width="59.5703125" style="1" bestFit="1" customWidth="1"/>
    <col min="2" max="4" width="17" style="3" customWidth="1"/>
    <col min="5" max="5" width="25.42578125" style="1" customWidth="1"/>
    <col min="6" max="16384" width="11.42578125" style="1"/>
  </cols>
  <sheetData>
    <row r="1" spans="1:5" ht="19.5" thickBot="1" x14ac:dyDescent="0.35">
      <c r="A1" s="79" t="s">
        <v>13</v>
      </c>
      <c r="B1" s="80"/>
      <c r="C1" s="81"/>
      <c r="D1" s="9"/>
    </row>
    <row r="2" spans="1:5" ht="108" customHeight="1" thickBot="1" x14ac:dyDescent="0.3">
      <c r="A2" s="37"/>
      <c r="B2" s="31" t="s">
        <v>5</v>
      </c>
      <c r="C2" s="31" t="s">
        <v>6</v>
      </c>
      <c r="D2" s="9"/>
    </row>
    <row r="3" spans="1:5" ht="19.5" thickBot="1" x14ac:dyDescent="0.35">
      <c r="A3" s="10" t="s">
        <v>9</v>
      </c>
      <c r="B3" s="11">
        <v>12</v>
      </c>
      <c r="C3" s="11">
        <v>356</v>
      </c>
      <c r="D3" s="9"/>
    </row>
    <row r="4" spans="1:5" x14ac:dyDescent="0.25">
      <c r="A4" s="38" t="s">
        <v>14</v>
      </c>
      <c r="B4" s="35">
        <v>275</v>
      </c>
      <c r="C4" s="35">
        <v>880</v>
      </c>
      <c r="D4" s="9"/>
    </row>
    <row r="5" spans="1:5" ht="15.75" thickBot="1" x14ac:dyDescent="0.3">
      <c r="A5" s="38" t="s">
        <v>15</v>
      </c>
      <c r="B5" s="36">
        <f t="shared" ref="B5:C5" si="0">+B3*B4/1000</f>
        <v>3.3</v>
      </c>
      <c r="C5" s="36">
        <f t="shared" si="0"/>
        <v>313.27999999999997</v>
      </c>
      <c r="D5" s="9"/>
    </row>
    <row r="6" spans="1:5" ht="15.75" thickBot="1" x14ac:dyDescent="0.3">
      <c r="A6" s="7"/>
      <c r="B6" s="39" t="s">
        <v>16</v>
      </c>
      <c r="C6" s="40"/>
      <c r="D6" s="32">
        <f>+B5+C5</f>
        <v>316.58</v>
      </c>
    </row>
    <row r="7" spans="1:5" ht="15.75" thickBot="1" x14ac:dyDescent="0.3">
      <c r="A7" s="12" t="s">
        <v>17</v>
      </c>
      <c r="B7" s="14">
        <v>4380</v>
      </c>
      <c r="C7" s="8"/>
      <c r="D7" s="9"/>
    </row>
    <row r="8" spans="1:5" ht="15.75" thickBot="1" x14ac:dyDescent="0.3">
      <c r="A8" s="12" t="s">
        <v>18</v>
      </c>
      <c r="B8" s="15">
        <v>1.3694999999999999</v>
      </c>
      <c r="C8" s="8"/>
      <c r="D8" s="9"/>
    </row>
    <row r="9" spans="1:5" ht="15.75" thickBot="1" x14ac:dyDescent="0.3">
      <c r="A9" s="16"/>
      <c r="B9" s="28" t="s">
        <v>19</v>
      </c>
      <c r="C9" s="29"/>
      <c r="D9" s="30">
        <f>+D6*B7*B8</f>
        <v>1898976.6377999997</v>
      </c>
    </row>
    <row r="10" spans="1:5" x14ac:dyDescent="0.25">
      <c r="A10" s="17"/>
      <c r="B10" s="18"/>
      <c r="C10" s="18"/>
      <c r="D10" s="18"/>
    </row>
    <row r="11" spans="1:5" ht="15.75" thickBot="1" x14ac:dyDescent="0.3">
      <c r="A11" s="17"/>
      <c r="B11" s="18"/>
      <c r="C11" s="18"/>
      <c r="D11" s="18"/>
    </row>
    <row r="12" spans="1:5" ht="67.5" customHeight="1" x14ac:dyDescent="0.25">
      <c r="A12" s="26" t="s">
        <v>20</v>
      </c>
      <c r="B12" s="4" t="s">
        <v>21</v>
      </c>
      <c r="C12" s="5" t="s">
        <v>22</v>
      </c>
      <c r="D12" s="1"/>
    </row>
    <row r="13" spans="1:5" ht="18.75" x14ac:dyDescent="0.3">
      <c r="A13" s="20" t="s">
        <v>10</v>
      </c>
      <c r="B13" s="41">
        <v>12</v>
      </c>
      <c r="C13" s="41">
        <v>356</v>
      </c>
      <c r="D13" s="1"/>
    </row>
    <row r="14" spans="1:5" ht="15.75" x14ac:dyDescent="0.25">
      <c r="A14" s="20" t="s">
        <v>11</v>
      </c>
      <c r="B14" s="6">
        <v>0</v>
      </c>
      <c r="C14" s="6">
        <v>0</v>
      </c>
      <c r="D14" s="1"/>
    </row>
    <row r="15" spans="1:5" ht="16.5" thickBot="1" x14ac:dyDescent="0.3">
      <c r="A15" s="20" t="s">
        <v>12</v>
      </c>
      <c r="B15" s="13">
        <f>+B13*B14/1000</f>
        <v>0</v>
      </c>
      <c r="C15" s="13">
        <f>+C13*C14/1000</f>
        <v>0</v>
      </c>
      <c r="D15" s="9"/>
      <c r="E15" s="9"/>
    </row>
    <row r="16" spans="1:5" ht="15.75" thickBot="1" x14ac:dyDescent="0.3">
      <c r="A16" s="7"/>
      <c r="B16" s="73" t="s">
        <v>16</v>
      </c>
      <c r="C16" s="74"/>
      <c r="D16" s="32">
        <f>+B15+C15+D15</f>
        <v>0</v>
      </c>
      <c r="E16" s="9"/>
    </row>
    <row r="17" spans="1:5" ht="15.75" thickBot="1" x14ac:dyDescent="0.3">
      <c r="A17" s="21" t="s">
        <v>17</v>
      </c>
      <c r="B17" s="22">
        <v>4380</v>
      </c>
      <c r="C17" s="9"/>
      <c r="D17" s="9"/>
      <c r="E17" s="9"/>
    </row>
    <row r="18" spans="1:5" ht="15.75" thickBot="1" x14ac:dyDescent="0.3">
      <c r="A18" s="23" t="s">
        <v>18</v>
      </c>
      <c r="B18" s="24">
        <v>1.3694999999999999</v>
      </c>
      <c r="C18" s="9"/>
      <c r="D18" s="9"/>
      <c r="E18" s="9"/>
    </row>
    <row r="19" spans="1:5" ht="15.75" thickBot="1" x14ac:dyDescent="0.3">
      <c r="A19" s="17"/>
      <c r="B19" s="73" t="s">
        <v>24</v>
      </c>
      <c r="C19" s="74"/>
      <c r="D19" s="75"/>
      <c r="E19" s="34">
        <f>+D16*B17*B18</f>
        <v>0</v>
      </c>
    </row>
    <row r="20" spans="1:5" ht="16.5" thickBot="1" x14ac:dyDescent="0.3">
      <c r="A20" s="25"/>
      <c r="B20" s="8"/>
      <c r="C20" s="8"/>
      <c r="D20" s="8"/>
      <c r="E20" s="19"/>
    </row>
    <row r="21" spans="1:5" ht="21.75" thickBot="1" x14ac:dyDescent="0.4">
      <c r="A21" s="9"/>
      <c r="B21" s="76" t="s">
        <v>25</v>
      </c>
      <c r="C21" s="77"/>
      <c r="D21" s="78"/>
      <c r="E21" s="27">
        <f>+(D9-E19)*3</f>
        <v>5696929.913399999</v>
      </c>
    </row>
    <row r="22" spans="1:5" x14ac:dyDescent="0.25">
      <c r="B22" s="2"/>
      <c r="C22" s="2"/>
      <c r="D22" s="2"/>
    </row>
  </sheetData>
  <sheetProtection algorithmName="SHA-512" hashValue="JO68s0dN5k6V5D2ldXorgSbvnMRhO8cpK11OwASjLNrz5AceCGgLjdFHeWDQciTc8lp/PQFM/3MhmgNtNHg4/g==" saltValue="ewwQIi8eSH5ZeaWEhF03SA==" spinCount="100000" sheet="1" objects="1" scenarios="1"/>
  <mergeCells count="4">
    <mergeCell ref="B19:D19"/>
    <mergeCell ref="B16:C16"/>
    <mergeCell ref="B21:D21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59.5703125" style="1" bestFit="1" customWidth="1"/>
    <col min="2" max="2" width="49" style="3" bestFit="1" customWidth="1"/>
    <col min="3" max="3" width="17.28515625" style="1" bestFit="1" customWidth="1"/>
    <col min="4" max="16384" width="11.42578125" style="1"/>
  </cols>
  <sheetData>
    <row r="1" spans="1:3" ht="19.5" thickBot="1" x14ac:dyDescent="0.35">
      <c r="A1" s="79" t="s">
        <v>26</v>
      </c>
      <c r="B1" s="81"/>
      <c r="C1" s="9"/>
    </row>
    <row r="2" spans="1:3" ht="45.75" thickBot="1" x14ac:dyDescent="0.3">
      <c r="A2" s="37"/>
      <c r="B2" s="31" t="s">
        <v>8</v>
      </c>
      <c r="C2" s="9"/>
    </row>
    <row r="3" spans="1:3" ht="18.75" x14ac:dyDescent="0.3">
      <c r="A3" s="10" t="s">
        <v>9</v>
      </c>
      <c r="B3" s="46">
        <v>412</v>
      </c>
      <c r="C3" s="9"/>
    </row>
    <row r="4" spans="1:3" x14ac:dyDescent="0.25">
      <c r="A4" s="38" t="s">
        <v>14</v>
      </c>
      <c r="B4" s="47">
        <v>440</v>
      </c>
      <c r="C4" s="9"/>
    </row>
    <row r="5" spans="1:3" ht="15.75" thickBot="1" x14ac:dyDescent="0.3">
      <c r="A5" s="38" t="s">
        <v>15</v>
      </c>
      <c r="B5" s="36">
        <f>+B3*B4/1000</f>
        <v>181.28</v>
      </c>
      <c r="C5" s="9"/>
    </row>
    <row r="6" spans="1:3" ht="15.75" thickBot="1" x14ac:dyDescent="0.3">
      <c r="A6" s="7"/>
      <c r="B6" s="48" t="s">
        <v>31</v>
      </c>
      <c r="C6" s="32">
        <f>+B5</f>
        <v>181.28</v>
      </c>
    </row>
    <row r="7" spans="1:3" ht="15.75" thickBot="1" x14ac:dyDescent="0.3">
      <c r="A7" s="12" t="s">
        <v>17</v>
      </c>
      <c r="B7" s="14">
        <v>4380</v>
      </c>
      <c r="C7" s="19"/>
    </row>
    <row r="8" spans="1:3" ht="15.75" thickBot="1" x14ac:dyDescent="0.3">
      <c r="A8" s="12" t="s">
        <v>18</v>
      </c>
      <c r="B8" s="15">
        <v>1.3694999999999999</v>
      </c>
      <c r="C8" s="19"/>
    </row>
    <row r="9" spans="1:3" ht="15.75" thickBot="1" x14ac:dyDescent="0.3">
      <c r="A9" s="16"/>
      <c r="B9" s="28" t="s">
        <v>30</v>
      </c>
      <c r="C9" s="30">
        <f>+C6*B7*B8</f>
        <v>1087391.7648</v>
      </c>
    </row>
    <row r="10" spans="1:3" x14ac:dyDescent="0.25">
      <c r="A10" s="17"/>
      <c r="B10" s="18"/>
      <c r="C10" s="9"/>
    </row>
    <row r="11" spans="1:3" ht="15.75" thickBot="1" x14ac:dyDescent="0.3">
      <c r="A11" s="17"/>
      <c r="B11" s="18"/>
      <c r="C11" s="9"/>
    </row>
    <row r="12" spans="1:3" ht="67.5" customHeight="1" x14ac:dyDescent="0.25">
      <c r="A12" s="26" t="s">
        <v>20</v>
      </c>
      <c r="B12" s="42" t="s">
        <v>21</v>
      </c>
    </row>
    <row r="13" spans="1:3" ht="18.75" x14ac:dyDescent="0.3">
      <c r="A13" s="49" t="s">
        <v>10</v>
      </c>
      <c r="B13" s="43">
        <v>412</v>
      </c>
    </row>
    <row r="14" spans="1:3" ht="15.75" x14ac:dyDescent="0.25">
      <c r="A14" s="49" t="s">
        <v>11</v>
      </c>
      <c r="B14" s="44">
        <v>0</v>
      </c>
    </row>
    <row r="15" spans="1:3" ht="16.5" thickBot="1" x14ac:dyDescent="0.3">
      <c r="A15" s="49" t="s">
        <v>12</v>
      </c>
      <c r="B15" s="36">
        <f>+B13*B14/1000</f>
        <v>0</v>
      </c>
      <c r="C15" s="9"/>
    </row>
    <row r="16" spans="1:3" ht="15.75" thickBot="1" x14ac:dyDescent="0.3">
      <c r="A16" s="7"/>
      <c r="B16" s="33" t="s">
        <v>16</v>
      </c>
      <c r="C16" s="32">
        <f>+B15</f>
        <v>0</v>
      </c>
    </row>
    <row r="17" spans="1:3" ht="15.75" thickBot="1" x14ac:dyDescent="0.3">
      <c r="A17" s="50" t="s">
        <v>17</v>
      </c>
      <c r="B17" s="22">
        <v>4380</v>
      </c>
      <c r="C17" s="19"/>
    </row>
    <row r="18" spans="1:3" ht="15.75" thickBot="1" x14ac:dyDescent="0.3">
      <c r="A18" s="50" t="s">
        <v>18</v>
      </c>
      <c r="B18" s="24">
        <v>1.3694999999999999</v>
      </c>
      <c r="C18" s="19"/>
    </row>
    <row r="19" spans="1:3" ht="15.75" thickBot="1" x14ac:dyDescent="0.3">
      <c r="A19" s="17"/>
      <c r="B19" s="33" t="s">
        <v>36</v>
      </c>
      <c r="C19" s="30">
        <f>+C16*B17*B18</f>
        <v>0</v>
      </c>
    </row>
    <row r="20" spans="1:3" ht="16.5" thickBot="1" x14ac:dyDescent="0.3">
      <c r="A20" s="25"/>
      <c r="B20" s="8"/>
      <c r="C20" s="19"/>
    </row>
    <row r="21" spans="1:3" ht="21.75" thickBot="1" x14ac:dyDescent="0.4">
      <c r="A21" s="51"/>
      <c r="B21" s="52" t="s">
        <v>37</v>
      </c>
      <c r="C21" s="27">
        <f>+(C9-C19)*3</f>
        <v>3262175.2944</v>
      </c>
    </row>
    <row r="22" spans="1:3" ht="15.75" x14ac:dyDescent="0.25">
      <c r="A22" s="45"/>
      <c r="B22" s="2"/>
    </row>
  </sheetData>
  <sheetProtection algorithmName="SHA-512" hashValue="E5Whxb1aj/ZC4cZjLizikAtwxKmYjtF+ncwHbQ3Vj6E+Vm3sChUQgfaBupAuyfzRInwV4ng0cWjZMvMQ5RUxHg==" saltValue="IZDsj2YJgm6578WWwlCsRw==" spinCount="100000" sheet="1" objects="1" scenario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0" sqref="B10:E10"/>
    </sheetView>
  </sheetViews>
  <sheetFormatPr baseColWidth="10" defaultRowHeight="15" x14ac:dyDescent="0.25"/>
  <cols>
    <col min="1" max="1" width="59.5703125" style="1" bestFit="1" customWidth="1"/>
    <col min="2" max="2" width="17" style="3" customWidth="1"/>
    <col min="3" max="3" width="19.7109375" style="3" customWidth="1"/>
    <col min="4" max="5" width="17" style="3" customWidth="1"/>
    <col min="6" max="6" width="17.28515625" style="1" bestFit="1" customWidth="1"/>
    <col min="7" max="16384" width="11.42578125" style="1"/>
  </cols>
  <sheetData>
    <row r="1" spans="1:5" ht="19.5" thickBot="1" x14ac:dyDescent="0.35">
      <c r="A1" s="79" t="s">
        <v>27</v>
      </c>
      <c r="B1" s="80"/>
      <c r="C1" s="80"/>
      <c r="D1" s="81"/>
      <c r="E1" s="9"/>
    </row>
    <row r="2" spans="1:5" ht="105.75" thickBot="1" x14ac:dyDescent="0.3">
      <c r="A2" s="37"/>
      <c r="B2" s="56" t="s">
        <v>3</v>
      </c>
      <c r="C2" s="57" t="s">
        <v>4</v>
      </c>
      <c r="D2" s="31" t="s">
        <v>7</v>
      </c>
      <c r="E2" s="9"/>
    </row>
    <row r="3" spans="1:5" ht="15.75" thickBot="1" x14ac:dyDescent="0.3">
      <c r="A3" s="7"/>
      <c r="B3" s="8"/>
      <c r="C3" s="8"/>
      <c r="D3" s="8"/>
      <c r="E3" s="9"/>
    </row>
    <row r="4" spans="1:5" x14ac:dyDescent="0.25">
      <c r="A4" s="58" t="s">
        <v>0</v>
      </c>
      <c r="B4" s="59">
        <v>130</v>
      </c>
      <c r="C4" s="59">
        <v>976</v>
      </c>
      <c r="D4" s="60">
        <v>370</v>
      </c>
      <c r="E4" s="9"/>
    </row>
    <row r="5" spans="1:5" x14ac:dyDescent="0.25">
      <c r="A5" s="61" t="s">
        <v>2</v>
      </c>
      <c r="B5" s="13"/>
      <c r="C5" s="13">
        <v>37</v>
      </c>
      <c r="D5" s="62"/>
      <c r="E5" s="9"/>
    </row>
    <row r="6" spans="1:5" ht="15.75" thickBot="1" x14ac:dyDescent="0.3">
      <c r="A6" s="63" t="s">
        <v>1</v>
      </c>
      <c r="B6" s="64"/>
      <c r="C6" s="64">
        <v>32</v>
      </c>
      <c r="D6" s="65"/>
      <c r="E6" s="9"/>
    </row>
    <row r="7" spans="1:5" ht="19.5" thickBot="1" x14ac:dyDescent="0.35">
      <c r="A7" s="66" t="s">
        <v>9</v>
      </c>
      <c r="B7" s="11">
        <f>SUM(B4:B6)</f>
        <v>130</v>
      </c>
      <c r="C7" s="11">
        <f>SUM(C4:C6)</f>
        <v>1045</v>
      </c>
      <c r="D7" s="11">
        <f>SUM(D4:D6)</f>
        <v>370</v>
      </c>
      <c r="E7" s="9"/>
    </row>
    <row r="8" spans="1:5" x14ac:dyDescent="0.25">
      <c r="A8" s="67" t="s">
        <v>14</v>
      </c>
      <c r="B8" s="68">
        <v>275</v>
      </c>
      <c r="C8" s="68">
        <v>275</v>
      </c>
      <c r="D8" s="68">
        <v>440</v>
      </c>
      <c r="E8" s="9"/>
    </row>
    <row r="9" spans="1:5" ht="15.75" thickBot="1" x14ac:dyDescent="0.3">
      <c r="A9" s="12" t="s">
        <v>15</v>
      </c>
      <c r="B9" s="69">
        <f t="shared" ref="B9:D9" si="0">+B7*B8/1000</f>
        <v>35.75</v>
      </c>
      <c r="C9" s="69">
        <f t="shared" si="0"/>
        <v>287.375</v>
      </c>
      <c r="D9" s="69">
        <f t="shared" si="0"/>
        <v>162.80000000000001</v>
      </c>
      <c r="E9" s="9"/>
    </row>
    <row r="10" spans="1:5" ht="15.75" thickBot="1" x14ac:dyDescent="0.3">
      <c r="A10" s="7"/>
      <c r="B10" s="73" t="s">
        <v>29</v>
      </c>
      <c r="C10" s="74"/>
      <c r="D10" s="75"/>
      <c r="E10" s="32">
        <f>SUM(B9:D9)</f>
        <v>485.92500000000001</v>
      </c>
    </row>
    <row r="11" spans="1:5" ht="15.75" thickBot="1" x14ac:dyDescent="0.3">
      <c r="A11" s="12" t="s">
        <v>17</v>
      </c>
      <c r="B11" s="14">
        <v>4380</v>
      </c>
      <c r="C11" s="8"/>
      <c r="D11" s="8"/>
      <c r="E11" s="19"/>
    </row>
    <row r="12" spans="1:5" ht="15.75" thickBot="1" x14ac:dyDescent="0.3">
      <c r="A12" s="12" t="s">
        <v>18</v>
      </c>
      <c r="B12" s="15">
        <v>1.3694999999999999</v>
      </c>
      <c r="C12" s="8"/>
      <c r="D12" s="8"/>
      <c r="E12" s="19"/>
    </row>
    <row r="13" spans="1:5" ht="15.75" thickBot="1" x14ac:dyDescent="0.3">
      <c r="A13" s="16"/>
      <c r="B13" s="73" t="s">
        <v>28</v>
      </c>
      <c r="C13" s="74"/>
      <c r="D13" s="75"/>
      <c r="E13" s="30">
        <f>+E10*B11*B12</f>
        <v>2914777.3792499998</v>
      </c>
    </row>
    <row r="14" spans="1:5" x14ac:dyDescent="0.25">
      <c r="A14" s="17"/>
      <c r="B14" s="18"/>
      <c r="C14" s="18"/>
      <c r="D14" s="18"/>
      <c r="E14" s="18"/>
    </row>
    <row r="15" spans="1:5" ht="15.75" thickBot="1" x14ac:dyDescent="0.3">
      <c r="A15" s="17"/>
      <c r="B15" s="18"/>
      <c r="C15" s="18"/>
      <c r="D15" s="18"/>
      <c r="E15" s="18"/>
    </row>
    <row r="16" spans="1:5" ht="67.5" customHeight="1" x14ac:dyDescent="0.25">
      <c r="A16" s="70" t="s">
        <v>20</v>
      </c>
      <c r="B16" s="4" t="s">
        <v>21</v>
      </c>
      <c r="C16" s="53" t="s">
        <v>35</v>
      </c>
      <c r="D16" s="42" t="s">
        <v>23</v>
      </c>
      <c r="E16" s="1"/>
    </row>
    <row r="17" spans="1:5" ht="18.75" x14ac:dyDescent="0.3">
      <c r="A17" s="71" t="s">
        <v>10</v>
      </c>
      <c r="B17" s="41">
        <v>130</v>
      </c>
      <c r="C17" s="54">
        <v>1045</v>
      </c>
      <c r="D17" s="43">
        <v>370</v>
      </c>
      <c r="E17" s="1"/>
    </row>
    <row r="18" spans="1:5" ht="15.75" x14ac:dyDescent="0.25">
      <c r="A18" s="71" t="s">
        <v>11</v>
      </c>
      <c r="B18" s="6">
        <v>0</v>
      </c>
      <c r="C18" s="55">
        <v>0</v>
      </c>
      <c r="D18" s="44">
        <v>0</v>
      </c>
      <c r="E18" s="1"/>
    </row>
    <row r="19" spans="1:5" ht="16.5" thickBot="1" x14ac:dyDescent="0.3">
      <c r="A19" s="71" t="s">
        <v>12</v>
      </c>
      <c r="B19" s="13">
        <f>+B17*B18/1000</f>
        <v>0</v>
      </c>
      <c r="C19" s="72">
        <f t="shared" ref="C19:D19" si="1">+C17*C18/1000</f>
        <v>0</v>
      </c>
      <c r="D19" s="36">
        <f t="shared" si="1"/>
        <v>0</v>
      </c>
      <c r="E19" s="9"/>
    </row>
    <row r="20" spans="1:5" ht="15.75" thickBot="1" x14ac:dyDescent="0.3">
      <c r="A20" s="9"/>
      <c r="B20" s="73" t="s">
        <v>34</v>
      </c>
      <c r="C20" s="74"/>
      <c r="D20" s="74"/>
      <c r="E20" s="32">
        <f>SUM(B19:D19)</f>
        <v>0</v>
      </c>
    </row>
    <row r="21" spans="1:5" ht="15.75" thickBot="1" x14ac:dyDescent="0.3">
      <c r="A21" s="50" t="s">
        <v>17</v>
      </c>
      <c r="B21" s="22">
        <v>4380</v>
      </c>
      <c r="C21" s="18"/>
      <c r="D21" s="18"/>
      <c r="E21" s="18"/>
    </row>
    <row r="22" spans="1:5" ht="15.75" thickBot="1" x14ac:dyDescent="0.3">
      <c r="A22" s="50" t="s">
        <v>18</v>
      </c>
      <c r="B22" s="24">
        <v>1.3694999999999999</v>
      </c>
      <c r="C22" s="18"/>
      <c r="D22" s="18"/>
      <c r="E22" s="18"/>
    </row>
    <row r="23" spans="1:5" ht="15.75" thickBot="1" x14ac:dyDescent="0.3">
      <c r="A23" s="17"/>
      <c r="B23" s="73" t="s">
        <v>33</v>
      </c>
      <c r="C23" s="74"/>
      <c r="D23" s="74"/>
      <c r="E23" s="30">
        <f>+E20*B21*B22</f>
        <v>0</v>
      </c>
    </row>
    <row r="24" spans="1:5" ht="16.5" thickBot="1" x14ac:dyDescent="0.3">
      <c r="A24" s="51"/>
      <c r="B24" s="8"/>
      <c r="C24" s="8"/>
      <c r="D24" s="8"/>
      <c r="E24" s="8"/>
    </row>
    <row r="25" spans="1:5" ht="21.75" thickBot="1" x14ac:dyDescent="0.4">
      <c r="A25" s="51"/>
      <c r="B25" s="76" t="s">
        <v>32</v>
      </c>
      <c r="C25" s="77"/>
      <c r="D25" s="77"/>
      <c r="E25" s="27">
        <f>+(E13-E23)*3</f>
        <v>8744332.1377499998</v>
      </c>
    </row>
    <row r="26" spans="1:5" ht="15.75" x14ac:dyDescent="0.25">
      <c r="A26" s="45"/>
      <c r="B26" s="2"/>
      <c r="C26" s="2"/>
      <c r="D26" s="2"/>
      <c r="E26" s="2"/>
    </row>
  </sheetData>
  <sheetProtection algorithmName="SHA-512" hashValue="ClOV/IKTVpBUP+yxW1qop3LnSzBEpIpcwYERpIoOz2582bpyw++HiXdyhP9AQvc5SjFFhIEjE6/m/UIxjFgubQ==" saltValue="WJnL87UGAXkeAj2BIecCnQ==" spinCount="100000" sheet="1" objects="1" scenarios="1"/>
  <mergeCells count="6">
    <mergeCell ref="B25:D25"/>
    <mergeCell ref="B10:D10"/>
    <mergeCell ref="B13:D13"/>
    <mergeCell ref="A1:D1"/>
    <mergeCell ref="B20:D20"/>
    <mergeCell ref="B23:D23"/>
  </mergeCells>
  <conditionalFormatting sqref="B4:D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LOTE 1</vt:lpstr>
      <vt:lpstr>LOTE 2</vt:lpstr>
      <vt:lpstr>LOTE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Tecnica - 2</dc:creator>
  <cp:lastModifiedBy>EDUARDITO</cp:lastModifiedBy>
  <dcterms:created xsi:type="dcterms:W3CDTF">2017-08-25T21:02:41Z</dcterms:created>
  <dcterms:modified xsi:type="dcterms:W3CDTF">2017-09-26T15:26:41Z</dcterms:modified>
</cp:coreProperties>
</file>